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64.115.13\新共有フォルダ\6理財班\２８年度\07公営企業\03地方公営企業関係各種調査\20170120-経営比較分析表の分析依頼\03団体⇒県\水道\"/>
    </mc:Choice>
  </mc:AlternateContent>
  <workbookProtection workbookPassword="8649" lockStructure="1"/>
  <bookViews>
    <workbookView xWindow="240" yWindow="75" windowWidth="14940" windowHeight="7860"/>
  </bookViews>
  <sheets>
    <sheet name="法適用_水道事業" sheetId="4" r:id="rId1"/>
    <sheet name="データ" sheetId="5" state="hidden" r:id="rId2"/>
  </sheets>
  <calcPr calcId="162913"/>
</workbook>
</file>

<file path=xl/calcChain.xml><?xml version="1.0" encoding="utf-8"?>
<calcChain xmlns="http://schemas.openxmlformats.org/spreadsheetml/2006/main">
  <c r="EM6" i="5" l="1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AQ10" i="4" s="1"/>
  <c r="T6" i="5"/>
  <c r="AI10" i="4" s="1"/>
  <c r="S6" i="5"/>
  <c r="R6" i="5"/>
  <c r="Q6" i="5"/>
  <c r="AI8" i="4" s="1"/>
  <c r="P6" i="5"/>
  <c r="Z10" i="4" s="1"/>
  <c r="O6" i="5"/>
  <c r="R10" i="4" s="1"/>
  <c r="N6" i="5"/>
  <c r="M6" i="5"/>
  <c r="B10" i="4" s="1"/>
  <c r="L6" i="5"/>
  <c r="Z8" i="4" s="1"/>
  <c r="K6" i="5"/>
  <c r="J6" i="5"/>
  <c r="I6" i="5"/>
  <c r="B8" i="4" s="1"/>
  <c r="H6" i="5"/>
  <c r="B6" i="4" s="1"/>
  <c r="G6" i="5"/>
  <c r="F6" i="5"/>
  <c r="E6" i="5"/>
  <c r="D6" i="5"/>
  <c r="C6" i="5"/>
  <c r="B6" i="5"/>
  <c r="F10" i="5" s="1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Y10" i="4"/>
  <c r="J10" i="4"/>
  <c r="AY8" i="4"/>
  <c r="AQ8" i="4"/>
  <c r="R8" i="4"/>
  <c r="J8" i="4"/>
  <c r="C10" i="5" l="1"/>
  <c r="D10" i="5"/>
  <c r="E10" i="5"/>
  <c r="B10" i="5"/>
</calcChain>
</file>

<file path=xl/sharedStrings.xml><?xml version="1.0" encoding="utf-8"?>
<sst xmlns="http://schemas.openxmlformats.org/spreadsheetml/2006/main" count="217" uniqueCount="107">
  <si>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</si>
  <si>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</si>
  <si>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</si>
  <si>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</si>
  <si>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</si>
  <si>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</si>
  <si>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</si>
  <si>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</si>
  <si>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</si>
  <si>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</si>
  <si>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</si>
  <si>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</si>
  <si>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</si>
  <si>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</si>
  <si>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</si>
  <si>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</si>
  <si>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</si>
  <si>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</si>
  <si>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</si>
  <si>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</si>
  <si>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</si>
  <si>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平成27年度全国平均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</si>
  <si>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</si>
  <si>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</si>
  <si>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</si>
  <si>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「経常損益」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</si>
  <si>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</si>
  <si>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</si>
  <si>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</si>
  <si>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</si>
  <si>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</si>
  <si>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</si>
  <si>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</si>
  <si>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「供給した配水量の効率性」</t>
    <rPh sb="1" eb="3">
      <t>キョウキュウ</t>
    </rPh>
    <rPh sb="5" eb="7">
      <t>ハイスイ</t>
    </rPh>
    <rPh sb="7" eb="8">
      <t>リョウ</t>
    </rPh>
    <rPh sb="9" eb="11">
      <t>コウリツ</t>
    </rPh>
    <rPh sb="11" eb="12">
      <t>セイ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</si>
  <si>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</si>
  <si>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</si>
  <si>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</si>
  <si>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「管路の経年化の状況」</t>
    <rPh sb="1" eb="3">
      <t>カンロ</t>
    </rPh>
    <rPh sb="4" eb="7">
      <t>ケイネンカ</t>
    </rPh>
    <rPh sb="8" eb="10">
      <t>ジョウキョウ</t>
    </rPh>
    <phoneticPr fontId="4"/>
  </si>
  <si>
    <t>「管路の更新投資の実施状況」</t>
    <rPh sb="1" eb="3">
      <t>カンロ</t>
    </rPh>
    <rPh sb="4" eb="6">
      <t>コウシン</t>
    </rPh>
    <rPh sb="6" eb="8">
      <t>トウシ</t>
    </rPh>
    <rPh sb="9" eb="11">
      <t>ジッシ</t>
    </rPh>
    <rPh sb="11" eb="13">
      <t>ジョウキョウ</t>
    </rPh>
    <phoneticPr fontId="4"/>
  </si>
  <si>
    <t>※　平成23年度から平成25年度における各指標の類似団体平均値は、当時の事業数を基に算出していますが、管路経年化率及び管路更新率については、平成26年度の事業数を基に類似団体平均値を算出しています。</t>
    <phoneticPr fontId="4"/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</si>
  <si>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</si>
  <si>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</si>
  <si>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</si>
  <si>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</si>
  <si>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</si>
  <si>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</si>
  <si>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</si>
  <si>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</si>
  <si>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</si>
  <si>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</si>
  <si>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</si>
  <si>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</si>
  <si>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</si>
  <si>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</si>
  <si>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</si>
  <si>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</si>
  <si>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</si>
  <si>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</si>
  <si>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</si>
  <si>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</si>
  <si>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</si>
  <si>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</si>
  <si>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</si>
  <si>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</si>
  <si>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</si>
  <si>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</si>
  <si>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</si>
  <si>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</si>
  <si>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</si>
  <si>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</si>
  <si>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</si>
  <si>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</si>
  <si>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</si>
  <si>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</si>
  <si>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</si>
  <si>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</si>
  <si>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</si>
  <si>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  <rPh sb="0" eb="2">
      <t>キュウスイ</t>
    </rPh>
    <rPh sb="2" eb="4">
      <t>ジンコウ</t>
    </rPh>
    <phoneticPr fontId="4"/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</si>
  <si>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</si>
  <si>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</si>
  <si>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</si>
  <si>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</si>
  <si>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</si>
  <si>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</si>
  <si>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</si>
  <si>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</si>
  <si>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</si>
  <si>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</si>
  <si>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</si>
  <si>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</si>
  <si>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</si>
  <si>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</si>
  <si>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</si>
  <si>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千葉県　香取市</t>
  </si>
  <si>
    <t>法適用</t>
  </si>
  <si>
    <t>水道事業</t>
  </si>
  <si>
    <t>簡易水道事業</t>
  </si>
  <si>
    <t>C3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</si>
  <si>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</si>
  <si>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</si>
  <si>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</si>
  <si>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</si>
  <si>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</si>
  <si>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</si>
  <si>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有形固定資産減価償却率①は、浄水場の新規建設や改良等を実施していることから、平均を下回っていた状況であったが、経年により平均を上回る結果となった。しかし、管路については管路経年化率②が示すとおり、布設替の実施により老朽管が減少した結果となっている。
　管路更新率③については、当市の上水道が、東日本大震災による甚大な被害を受たことから、上水道の管路復旧を主に行ってきたため、H23及びH24は0％となっているが、徐々に更新している。</t>
    <rPh sb="48" eb="50">
      <t>ジョウキョウ</t>
    </rPh>
    <rPh sb="56" eb="58">
      <t>ケイネン</t>
    </rPh>
    <rPh sb="61" eb="63">
      <t>ヘイキン</t>
    </rPh>
    <rPh sb="64" eb="66">
      <t>ウワマワ</t>
    </rPh>
    <rPh sb="67" eb="69">
      <t>ケッカ</t>
    </rPh>
    <rPh sb="99" eb="101">
      <t>フセツ</t>
    </rPh>
    <rPh sb="101" eb="102">
      <t>ガ</t>
    </rPh>
    <rPh sb="103" eb="105">
      <t>ジッシ</t>
    </rPh>
    <rPh sb="110" eb="111">
      <t>クダ</t>
    </rPh>
    <rPh sb="112" eb="114">
      <t>ゲンショウ</t>
    </rPh>
    <rPh sb="116" eb="118">
      <t>ケッカ</t>
    </rPh>
    <phoneticPr fontId="4"/>
  </si>
  <si>
    <t xml:space="preserve">　経常収支比率①は、平均をやや上回っている。累積欠損金比率②は、平均を大幅に上回っているが、毎年純利益を計上していることから、その数値は年々下降している。流動比率③は、新会計制度適用により、大幅に下がったものの、ほぼ平均並みであり、100％を上回っていることから、良好である。しかし、料金回収率⑤は昨年度よりも上昇したものの依然100％を下回っていることから、経営は、繰出金等の外部資金に依存している。
　企業債残高対給水収益比率④は、地理的条件等の影響により、多額な設備投資を要することや、料金回収率⑤からみるとおり、給水収益が低いことから、平均を大幅に上回り、非常に悪い数値となっている。給水収益が低いことは、有収水量が少ないことであり、このことから、給水原価⑥も平均を大幅に上回っている。
　施設利用率⑦は、平均配水量が増加した結果、数値としては平均よりも良く、昨年度よりも上昇しており、良い結果となっているが、有収率⑧は、有収水量が増加したものの、漏水水量等無収水量の増加のため平均を下回り、昨年度よりも減少した結果となっている。         </t>
    <rPh sb="149" eb="151">
      <t>サクネン</t>
    </rPh>
    <rPh sb="151" eb="152">
      <t>ド</t>
    </rPh>
    <rPh sb="155" eb="157">
      <t>ジョウショウ</t>
    </rPh>
    <rPh sb="162" eb="164">
      <t>イゼン</t>
    </rPh>
    <rPh sb="357" eb="359">
      <t>ヘイキン</t>
    </rPh>
    <rPh sb="359" eb="361">
      <t>ハイスイ</t>
    </rPh>
    <rPh sb="361" eb="362">
      <t>リョウ</t>
    </rPh>
    <rPh sb="363" eb="365">
      <t>ゾウカ</t>
    </rPh>
    <rPh sb="367" eb="369">
      <t>ケッカ</t>
    </rPh>
    <rPh sb="370" eb="372">
      <t>スウチ</t>
    </rPh>
    <rPh sb="415" eb="417">
      <t>ユウシュウ</t>
    </rPh>
    <rPh sb="417" eb="419">
      <t>スイリョウ</t>
    </rPh>
    <rPh sb="420" eb="422">
      <t>ゾウカ</t>
    </rPh>
    <rPh sb="428" eb="430">
      <t>ロウスイ</t>
    </rPh>
    <rPh sb="430" eb="432">
      <t>スイリョウ</t>
    </rPh>
    <rPh sb="432" eb="433">
      <t>トウ</t>
    </rPh>
    <rPh sb="460" eb="462">
      <t>ケッカ</t>
    </rPh>
    <phoneticPr fontId="4"/>
  </si>
  <si>
    <t>　当市の簡易水道地区は、山間部が広がっていることや、そのために水道利用者宅が点在するなど、供給条件が非常に悪いため、設備投資が多額にならざるを得ず、また、井戸併用者が多く、有収水量が伸び悩んでいる。
　現在も取り組んでいるところではあるが、今後は、更に加入促進を図るとともに、料金回収率を上昇させるため、適正な水道料金の見直しが必要となり、平成30年度以降において再度検討を予定している。</t>
    <rPh sb="170" eb="172">
      <t>ヘイセイ</t>
    </rPh>
    <rPh sb="174" eb="176">
      <t>ネンド</t>
    </rPh>
    <rPh sb="176" eb="178">
      <t>イコウ</t>
    </rPh>
    <rPh sb="182" eb="184">
      <t>サイド</t>
    </rPh>
    <rPh sb="184" eb="186">
      <t>ケントウ</t>
    </rPh>
    <rPh sb="187" eb="189">
      <t>ヨテイ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</si>
</sst>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ge"/>
  </numFmts>
  <fonts count="23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  <font>
      <b/>
      <sz val="12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96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5" fillId="0" borderId="9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10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179" fontId="0" fillId="0" borderId="0" xfId="1" applyNumberFormat="1" applyFont="1" applyBorder="1" applyAlignment="1">
      <alignment vertical="center" shrinkToFit="1"/>
    </xf>
    <xf numFmtId="0" fontId="0" fillId="2" borderId="5" xfId="0" applyFill="1" applyBorder="1">
      <alignment vertical="center"/>
    </xf>
    <xf numFmtId="180" fontId="0" fillId="0" borderId="5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177" fontId="5" fillId="0" borderId="5" xfId="0" applyNumberFormat="1" applyFont="1" applyBorder="1" applyAlignment="1" applyProtection="1">
      <alignment horizontal="center" vertical="center"/>
      <protection hidden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3" xfId="0" applyNumberFormat="1" applyFont="1" applyBorder="1" applyAlignment="1" applyProtection="1">
      <alignment horizontal="center" vertical="center"/>
      <protection hidden="1"/>
    </xf>
    <xf numFmtId="0" fontId="5" fillId="0" borderId="4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3" xfId="0" applyNumberFormat="1" applyFont="1" applyBorder="1" applyAlignment="1" applyProtection="1">
      <alignment horizontal="center" vertical="center"/>
      <protection hidden="1"/>
    </xf>
    <xf numFmtId="176" fontId="5" fillId="0" borderId="4" xfId="0" applyNumberFormat="1" applyFont="1" applyBorder="1" applyAlignment="1" applyProtection="1">
      <alignment horizontal="center" vertical="center"/>
      <protection hidden="1"/>
    </xf>
    <xf numFmtId="0" fontId="18" fillId="0" borderId="9" xfId="0" applyFont="1" applyBorder="1" applyAlignment="1" applyProtection="1">
      <alignment horizontal="left" vertical="top" wrapText="1"/>
      <protection locked="0"/>
    </xf>
    <xf numFmtId="0" fontId="18" fillId="0" borderId="0" xfId="0" applyFont="1" applyBorder="1" applyAlignment="1" applyProtection="1">
      <alignment horizontal="left" vertical="top" wrapText="1"/>
      <protection locked="0"/>
    </xf>
    <xf numFmtId="0" fontId="18" fillId="0" borderId="10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176" fontId="5" fillId="0" borderId="5" xfId="0" applyNumberFormat="1" applyFont="1" applyBorder="1" applyAlignment="1" applyProtection="1">
      <alignment horizontal="center" vertical="center"/>
      <protection hidden="1"/>
    </xf>
    <xf numFmtId="0" fontId="22" fillId="0" borderId="6" xfId="0" applyFont="1" applyBorder="1" applyAlignment="1">
      <alignment horizontal="left" vertical="center"/>
    </xf>
    <xf numFmtId="0" fontId="22" fillId="0" borderId="7" xfId="0" applyFont="1" applyBorder="1" applyAlignment="1">
      <alignment horizontal="left" vertical="center"/>
    </xf>
    <xf numFmtId="0" fontId="22" fillId="0" borderId="8" xfId="0" applyFont="1" applyBorder="1" applyAlignment="1">
      <alignment horizontal="left" vertical="center"/>
    </xf>
    <xf numFmtId="0" fontId="22" fillId="0" borderId="9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2" fillId="0" borderId="10" xfId="0" applyFont="1" applyBorder="1" applyAlignment="1">
      <alignment horizontal="left" vertical="center"/>
    </xf>
    <xf numFmtId="0" fontId="18" fillId="0" borderId="11" xfId="0" applyFont="1" applyBorder="1" applyAlignment="1" applyProtection="1">
      <alignment horizontal="left" vertical="top" wrapText="1"/>
      <protection locked="0"/>
    </xf>
    <xf numFmtId="0" fontId="18" fillId="0" borderId="1" xfId="0" applyFont="1" applyBorder="1" applyAlignment="1" applyProtection="1">
      <alignment horizontal="left" vertical="top" wrapText="1"/>
      <protection locked="0"/>
    </xf>
    <xf numFmtId="0" fontId="18" fillId="0" borderId="12" xfId="0" applyFont="1" applyBorder="1" applyAlignment="1" applyProtection="1">
      <alignment horizontal="left" vertical="top" wrapText="1"/>
      <protection locked="0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19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データ!$EC$6:$EG$6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 formatCode="#,##0.00;&quot;△&quot;#,##0.00;&quot;-&quot;">
                  <c:v>0.32</c:v>
                </c:pt>
                <c:pt idx="3" formatCode="#,##0.00;&quot;△&quot;#,##0.00;&quot;-&quot;">
                  <c:v>0.52</c:v>
                </c:pt>
                <c:pt idx="4" formatCode="#,##0.00;&quot;△&quot;#,##0.00;&quot;-&quot;">
                  <c:v>0.39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05-4402-8724-5A114D2F15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5991680"/>
        <c:axId val="1159936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データ!$EH$6:$EL$6</c:f>
              <c:numCache>
                <c:formatCode>#,##0.00;"△"#,##0.00;"-"</c:formatCode>
                <c:ptCount val="5"/>
                <c:pt idx="0">
                  <c:v>0.5</c:v>
                </c:pt>
                <c:pt idx="1">
                  <c:v>1.24</c:v>
                </c:pt>
                <c:pt idx="2">
                  <c:v>0.45</c:v>
                </c:pt>
                <c:pt idx="3">
                  <c:v>0.53</c:v>
                </c:pt>
                <c:pt idx="4">
                  <c:v>0.42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605-4402-8724-5A114D2F15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991680"/>
        <c:axId val="115993600"/>
      </c:lineChart>
      <c:dateAx>
        <c:axId val="1159916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5993600"/>
        <c:crosses val="autoZero"/>
        <c:auto val="1"/>
        <c:lblOffset val="100"/>
        <c:baseTimeUnit val="years"/>
      </c:dateAx>
      <c:valAx>
        <c:axId val="1159936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59916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データ!$CK$6:$CO$6</c:f>
              <c:numCache>
                <c:formatCode>#,##0.00;"△"#,##0.00;"-"</c:formatCode>
                <c:ptCount val="5"/>
                <c:pt idx="0">
                  <c:v>56.99</c:v>
                </c:pt>
                <c:pt idx="1">
                  <c:v>54.75</c:v>
                </c:pt>
                <c:pt idx="2">
                  <c:v>54.17</c:v>
                </c:pt>
                <c:pt idx="3">
                  <c:v>53.25</c:v>
                </c:pt>
                <c:pt idx="4">
                  <c:v>58.16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94-43C8-9EB5-A120E4DFF0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6401664"/>
        <c:axId val="1164035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データ!$CP$6:$CT$6</c:f>
              <c:numCache>
                <c:formatCode>#,##0.00;"△"#,##0.00;"-"</c:formatCode>
                <c:ptCount val="5"/>
                <c:pt idx="0">
                  <c:v>51.06</c:v>
                </c:pt>
                <c:pt idx="1">
                  <c:v>50.96</c:v>
                </c:pt>
                <c:pt idx="2">
                  <c:v>50.84</c:v>
                </c:pt>
                <c:pt idx="3">
                  <c:v>52.25</c:v>
                </c:pt>
                <c:pt idx="4">
                  <c:v>48.71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494-43C8-9EB5-A120E4DFF0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6401664"/>
        <c:axId val="116403584"/>
      </c:lineChart>
      <c:dateAx>
        <c:axId val="1164016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6403584"/>
        <c:crosses val="autoZero"/>
        <c:auto val="1"/>
        <c:lblOffset val="100"/>
        <c:baseTimeUnit val="years"/>
      </c:dateAx>
      <c:valAx>
        <c:axId val="1164035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64016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データ!$CV$6:$CZ$6</c:f>
              <c:numCache>
                <c:formatCode>#,##0.00;"△"#,##0.00;"-"</c:formatCode>
                <c:ptCount val="5"/>
                <c:pt idx="0">
                  <c:v>81.93</c:v>
                </c:pt>
                <c:pt idx="1">
                  <c:v>83.4</c:v>
                </c:pt>
                <c:pt idx="2">
                  <c:v>82.38</c:v>
                </c:pt>
                <c:pt idx="3">
                  <c:v>84.73</c:v>
                </c:pt>
                <c:pt idx="4">
                  <c:v>79.73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76-440B-A72A-C8AA9F5742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6434048"/>
        <c:axId val="1164359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データ!$DA$6:$DE$6</c:f>
              <c:numCache>
                <c:formatCode>#,##0.00;"△"#,##0.00;"-"</c:formatCode>
                <c:ptCount val="5"/>
                <c:pt idx="0">
                  <c:v>83.73</c:v>
                </c:pt>
                <c:pt idx="1">
                  <c:v>84.13</c:v>
                </c:pt>
                <c:pt idx="2">
                  <c:v>85.3</c:v>
                </c:pt>
                <c:pt idx="3">
                  <c:v>86.34</c:v>
                </c:pt>
                <c:pt idx="4">
                  <c:v>85.87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576-440B-A72A-C8AA9F5742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6434048"/>
        <c:axId val="116435968"/>
      </c:lineChart>
      <c:dateAx>
        <c:axId val="1164340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6435968"/>
        <c:crosses val="autoZero"/>
        <c:auto val="1"/>
        <c:lblOffset val="100"/>
        <c:baseTimeUnit val="years"/>
      </c:dateAx>
      <c:valAx>
        <c:axId val="1164359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64340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データ!$W$6:$AA$6</c:f>
              <c:numCache>
                <c:formatCode>#,##0.00;"△"#,##0.00;"-"</c:formatCode>
                <c:ptCount val="5"/>
                <c:pt idx="0">
                  <c:v>111.98</c:v>
                </c:pt>
                <c:pt idx="1">
                  <c:v>111.49</c:v>
                </c:pt>
                <c:pt idx="2">
                  <c:v>109.57</c:v>
                </c:pt>
                <c:pt idx="3">
                  <c:v>109.27</c:v>
                </c:pt>
                <c:pt idx="4">
                  <c:v>132.99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FA-4531-B7FC-2AAF6A69A0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5901184"/>
        <c:axId val="1159031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データ!$AB$6:$AF$6</c:f>
              <c:numCache>
                <c:formatCode>#,##0.00;"△"#,##0.00;"-"</c:formatCode>
                <c:ptCount val="5"/>
                <c:pt idx="0">
                  <c:v>106.07</c:v>
                </c:pt>
                <c:pt idx="1">
                  <c:v>108.9</c:v>
                </c:pt>
                <c:pt idx="2">
                  <c:v>97.04</c:v>
                </c:pt>
                <c:pt idx="3">
                  <c:v>103.86</c:v>
                </c:pt>
                <c:pt idx="4">
                  <c:v>111.5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AFA-4531-B7FC-2AAF6A69A0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901184"/>
        <c:axId val="115903104"/>
      </c:lineChart>
      <c:dateAx>
        <c:axId val="1159011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5903104"/>
        <c:crosses val="autoZero"/>
        <c:auto val="1"/>
        <c:lblOffset val="100"/>
        <c:baseTimeUnit val="years"/>
      </c:dateAx>
      <c:valAx>
        <c:axId val="11590310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59011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データ!$DG$6:$DK$6</c:f>
              <c:numCache>
                <c:formatCode>#,##0.00;"△"#,##0.00;"-"</c:formatCode>
                <c:ptCount val="5"/>
                <c:pt idx="0">
                  <c:v>21.18</c:v>
                </c:pt>
                <c:pt idx="1">
                  <c:v>23.17</c:v>
                </c:pt>
                <c:pt idx="2">
                  <c:v>24.33</c:v>
                </c:pt>
                <c:pt idx="3">
                  <c:v>26.56</c:v>
                </c:pt>
                <c:pt idx="4">
                  <c:v>48.41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6B-48F6-A744-23D486C93B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6527488"/>
        <c:axId val="1165294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データ!$DL$6:$DP$6</c:f>
              <c:numCache>
                <c:formatCode>#,##0.00;"△"#,##0.00;"-"</c:formatCode>
                <c:ptCount val="5"/>
                <c:pt idx="0">
                  <c:v>33.24</c:v>
                </c:pt>
                <c:pt idx="1">
                  <c:v>33.840000000000003</c:v>
                </c:pt>
                <c:pt idx="2">
                  <c:v>34.67</c:v>
                </c:pt>
                <c:pt idx="3">
                  <c:v>39.26</c:v>
                </c:pt>
                <c:pt idx="4">
                  <c:v>43.52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66B-48F6-A744-23D486C93B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6527488"/>
        <c:axId val="116529408"/>
      </c:lineChart>
      <c:dateAx>
        <c:axId val="1165274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6529408"/>
        <c:crosses val="autoZero"/>
        <c:auto val="1"/>
        <c:lblOffset val="100"/>
        <c:baseTimeUnit val="years"/>
      </c:dateAx>
      <c:valAx>
        <c:axId val="1165294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65274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データ!$DR$6:$DV$6</c:f>
              <c:numCache>
                <c:formatCode>#,##0.00;"△"#,##0.00;"-"</c:formatCode>
                <c:ptCount val="5"/>
                <c:pt idx="0">
                  <c:v>14.34</c:v>
                </c:pt>
                <c:pt idx="1">
                  <c:v>14.34</c:v>
                </c:pt>
                <c:pt idx="2">
                  <c:v>14.23</c:v>
                </c:pt>
                <c:pt idx="3">
                  <c:v>13.91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3C-4093-A58F-2C36ED2C6C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6568064"/>
        <c:axId val="1165699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データ!$DW$6:$EA$6</c:f>
              <c:numCache>
                <c:formatCode>#,##0.00;"△"#,##0.00;"-"</c:formatCode>
                <c:ptCount val="5"/>
                <c:pt idx="0">
                  <c:v>8.98</c:v>
                </c:pt>
                <c:pt idx="1">
                  <c:v>8.31</c:v>
                </c:pt>
                <c:pt idx="2">
                  <c:v>8.4700000000000006</c:v>
                </c:pt>
                <c:pt idx="3">
                  <c:v>9.1</c:v>
                </c:pt>
                <c:pt idx="4">
                  <c:v>12.35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A3C-4093-A58F-2C36ED2C6C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6568064"/>
        <c:axId val="116569984"/>
      </c:lineChart>
      <c:dateAx>
        <c:axId val="1165680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6569984"/>
        <c:crosses val="autoZero"/>
        <c:auto val="1"/>
        <c:lblOffset val="100"/>
        <c:baseTimeUnit val="years"/>
      </c:dateAx>
      <c:valAx>
        <c:axId val="1165699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65680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データ!$AH$6:$AL$6</c:f>
              <c:numCache>
                <c:formatCode>#,##0.00;"△"#,##0.00;"-"</c:formatCode>
                <c:ptCount val="5"/>
                <c:pt idx="0">
                  <c:v>232.08</c:v>
                </c:pt>
                <c:pt idx="1">
                  <c:v>216.28</c:v>
                </c:pt>
                <c:pt idx="2">
                  <c:v>204.91</c:v>
                </c:pt>
                <c:pt idx="3">
                  <c:v>180.12</c:v>
                </c:pt>
                <c:pt idx="4">
                  <c:v>101.98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4D-4DAC-B150-5C18C3F933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6583808"/>
        <c:axId val="1165982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データ!$AM$6:$AQ$6</c:f>
              <c:numCache>
                <c:formatCode>#,##0.00;"△"#,##0.00;"-"</c:formatCode>
                <c:ptCount val="5"/>
                <c:pt idx="0">
                  <c:v>35.659999999999997</c:v>
                </c:pt>
                <c:pt idx="1">
                  <c:v>34.049999999999997</c:v>
                </c:pt>
                <c:pt idx="2">
                  <c:v>103.06</c:v>
                </c:pt>
                <c:pt idx="3">
                  <c:v>42.39</c:v>
                </c:pt>
                <c:pt idx="4">
                  <c:v>7.41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4D-4DAC-B150-5C18C3F933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6583808"/>
        <c:axId val="116598272"/>
      </c:lineChart>
      <c:dateAx>
        <c:axId val="1165838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6598272"/>
        <c:crosses val="autoZero"/>
        <c:auto val="1"/>
        <c:lblOffset val="100"/>
        <c:baseTimeUnit val="years"/>
      </c:dateAx>
      <c:valAx>
        <c:axId val="11659827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65838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データ!$AS$6:$AW$6</c:f>
              <c:numCache>
                <c:formatCode>#,##0.00;"△"#,##0.00;"-"</c:formatCode>
                <c:ptCount val="5"/>
                <c:pt idx="0">
                  <c:v>4405</c:v>
                </c:pt>
                <c:pt idx="1">
                  <c:v>6288.94</c:v>
                </c:pt>
                <c:pt idx="2">
                  <c:v>491.88</c:v>
                </c:pt>
                <c:pt idx="3">
                  <c:v>406.61</c:v>
                </c:pt>
                <c:pt idx="4">
                  <c:v>461.94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FC-4EF1-86C1-2A32C3F5AD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6640768"/>
        <c:axId val="1166429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データ!$AX$6:$BB$6</c:f>
              <c:numCache>
                <c:formatCode>#,##0.00;"△"#,##0.00;"-"</c:formatCode>
                <c:ptCount val="5"/>
                <c:pt idx="0">
                  <c:v>1529.6</c:v>
                </c:pt>
                <c:pt idx="1">
                  <c:v>1025.1400000000001</c:v>
                </c:pt>
                <c:pt idx="2">
                  <c:v>1435.5</c:v>
                </c:pt>
                <c:pt idx="3">
                  <c:v>432.1</c:v>
                </c:pt>
                <c:pt idx="4">
                  <c:v>515.9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1FC-4EF1-86C1-2A32C3F5AD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6640768"/>
        <c:axId val="116642944"/>
      </c:lineChart>
      <c:dateAx>
        <c:axId val="1166407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6642944"/>
        <c:crosses val="autoZero"/>
        <c:auto val="1"/>
        <c:lblOffset val="100"/>
        <c:baseTimeUnit val="years"/>
      </c:dateAx>
      <c:valAx>
        <c:axId val="11664294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66407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データ!$BD$6:$BH$6</c:f>
              <c:numCache>
                <c:formatCode>#,##0.00;"△"#,##0.00;"-"</c:formatCode>
                <c:ptCount val="5"/>
                <c:pt idx="0">
                  <c:v>2055.16</c:v>
                </c:pt>
                <c:pt idx="1">
                  <c:v>1996.09</c:v>
                </c:pt>
                <c:pt idx="2">
                  <c:v>2091.27</c:v>
                </c:pt>
                <c:pt idx="3">
                  <c:v>2019.05</c:v>
                </c:pt>
                <c:pt idx="4">
                  <c:v>1936.5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C8-4CA8-9CD2-C2048ECEB1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6288128"/>
        <c:axId val="116302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データ!$BI$6:$BM$6</c:f>
              <c:numCache>
                <c:formatCode>#,##0.00;"△"#,##0.00;"-"</c:formatCode>
                <c:ptCount val="5"/>
                <c:pt idx="0">
                  <c:v>783.24</c:v>
                </c:pt>
                <c:pt idx="1">
                  <c:v>801.34</c:v>
                </c:pt>
                <c:pt idx="2">
                  <c:v>1025.47</c:v>
                </c:pt>
                <c:pt idx="3">
                  <c:v>952.88</c:v>
                </c:pt>
                <c:pt idx="4">
                  <c:v>771.33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AC8-4CA8-9CD2-C2048ECEB1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6288128"/>
        <c:axId val="116302592"/>
      </c:lineChart>
      <c:dateAx>
        <c:axId val="1162881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6302592"/>
        <c:crosses val="autoZero"/>
        <c:auto val="1"/>
        <c:lblOffset val="100"/>
        <c:baseTimeUnit val="years"/>
      </c:dateAx>
      <c:valAx>
        <c:axId val="11630259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62881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データ!$BO$6:$BS$6</c:f>
              <c:numCache>
                <c:formatCode>#,##0.00;"△"#,##0.00;"-"</c:formatCode>
                <c:ptCount val="5"/>
                <c:pt idx="0">
                  <c:v>53.19</c:v>
                </c:pt>
                <c:pt idx="1">
                  <c:v>53.68</c:v>
                </c:pt>
                <c:pt idx="2">
                  <c:v>52.53</c:v>
                </c:pt>
                <c:pt idx="3">
                  <c:v>44.87</c:v>
                </c:pt>
                <c:pt idx="4">
                  <c:v>50.69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67-44F6-8089-82E81C55F4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6316416"/>
        <c:axId val="1163390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データ!$BT$6:$BX$6</c:f>
              <c:numCache>
                <c:formatCode>#,##0.00;"△"#,##0.00;"-"</c:formatCode>
                <c:ptCount val="5"/>
                <c:pt idx="0">
                  <c:v>58.96</c:v>
                </c:pt>
                <c:pt idx="1">
                  <c:v>58.34</c:v>
                </c:pt>
                <c:pt idx="2">
                  <c:v>57.29</c:v>
                </c:pt>
                <c:pt idx="3">
                  <c:v>62.32</c:v>
                </c:pt>
                <c:pt idx="4">
                  <c:v>69.099999999999994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667-44F6-8089-82E81C55F4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6316416"/>
        <c:axId val="116339072"/>
      </c:lineChart>
      <c:dateAx>
        <c:axId val="1163164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6339072"/>
        <c:crosses val="autoZero"/>
        <c:auto val="1"/>
        <c:lblOffset val="100"/>
        <c:baseTimeUnit val="years"/>
      </c:dateAx>
      <c:valAx>
        <c:axId val="1163390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63164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データ!$BZ$6:$CD$6</c:f>
              <c:numCache>
                <c:formatCode>#,##0.00;"△"#,##0.00;"-"</c:formatCode>
                <c:ptCount val="5"/>
                <c:pt idx="0">
                  <c:v>473.09</c:v>
                </c:pt>
                <c:pt idx="1">
                  <c:v>469.85</c:v>
                </c:pt>
                <c:pt idx="2">
                  <c:v>477.78</c:v>
                </c:pt>
                <c:pt idx="3">
                  <c:v>560.16999999999996</c:v>
                </c:pt>
                <c:pt idx="4">
                  <c:v>494.8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E6-4B8A-80CA-B65DE698D3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6356992"/>
        <c:axId val="1163714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データ!$CE$6:$CI$6</c:f>
              <c:numCache>
                <c:formatCode>#,##0.00;"△"#,##0.00;"-"</c:formatCode>
                <c:ptCount val="5"/>
                <c:pt idx="0">
                  <c:v>354.34</c:v>
                </c:pt>
                <c:pt idx="1">
                  <c:v>359.11</c:v>
                </c:pt>
                <c:pt idx="2">
                  <c:v>360.94</c:v>
                </c:pt>
                <c:pt idx="3">
                  <c:v>326.38</c:v>
                </c:pt>
                <c:pt idx="4">
                  <c:v>297.49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9E6-4B8A-80CA-B65DE698D3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6356992"/>
        <c:axId val="116371456"/>
      </c:lineChart>
      <c:dateAx>
        <c:axId val="1163569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6371456"/>
        <c:crosses val="autoZero"/>
        <c:auto val="1"/>
        <c:lblOffset val="100"/>
        <c:baseTimeUnit val="years"/>
      </c:dateAx>
      <c:valAx>
        <c:axId val="1163714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6356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G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F4277BC-30E4-4266-91D5-68C1F0E82A3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【104.78】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R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990BA7D-5383-4D16-B738-2ACC3DDDECB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【38.15】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C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66A214-28B9-4A84-9BCA-9296A62046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【340.04】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N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74AD17-A8AA-4A7D-877C-84A3EFA23F0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【870.69】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F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CC22578-84EF-4AF0-A669-91BFA51E54A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【83.95】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データ!CU6">
      <xdr:nvSpPr>
        <xdr:cNvPr id="29" name="テキスト ボックス 28"/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46DF1C0-86AA-4484-B256-AD295D1C35A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【53.02】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J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3797F-8967-4D45-88BC-7E016710946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【294.21】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Y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617DBF7-5CBA-41A3-9146-B0CD9746B61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【66.50】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Q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645B2BB-AEB8-413B-AF84-0D917C8F8E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【36.56】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B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502B9EF-0D34-4E94-A43C-AC932C6E755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【9.31】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M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E6593F-6AF7-48F0-B495-69F2A3E5655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【0.50】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3"/>
  <sheetViews>
    <sheetView showGridLines="0" tabSelected="1" topLeftCell="AG22" zoomScaleNormal="100" workbookViewId="0">
      <selection activeCell="BL45" sqref="BL45:BZ46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1" t="s">
        <v>0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  <c r="BA2" s="41"/>
      <c r="BB2" s="41"/>
      <c r="BC2" s="41"/>
      <c r="BD2" s="41"/>
      <c r="BE2" s="41"/>
      <c r="BF2" s="41"/>
      <c r="BG2" s="41"/>
      <c r="BH2" s="41"/>
      <c r="BI2" s="41"/>
      <c r="BJ2" s="41"/>
      <c r="BK2" s="41"/>
      <c r="BL2" s="41"/>
      <c r="BM2" s="41"/>
      <c r="BN2" s="41"/>
      <c r="BO2" s="41"/>
      <c r="BP2" s="41"/>
      <c r="BQ2" s="41"/>
      <c r="BR2" s="41"/>
      <c r="BS2" s="41"/>
      <c r="BT2" s="41"/>
      <c r="BU2" s="41"/>
      <c r="BV2" s="41"/>
      <c r="BW2" s="41"/>
      <c r="BX2" s="41"/>
      <c r="BY2" s="41"/>
      <c r="BZ2" s="41"/>
    </row>
    <row r="3" spans="1:78" ht="9.75" customHeight="1" x14ac:dyDescent="0.15">
      <c r="A3" s="2"/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41"/>
      <c r="BK3" s="41"/>
      <c r="BL3" s="41"/>
      <c r="BM3" s="41"/>
      <c r="BN3" s="41"/>
      <c r="BO3" s="41"/>
      <c r="BP3" s="41"/>
      <c r="BQ3" s="41"/>
      <c r="BR3" s="41"/>
      <c r="BS3" s="41"/>
      <c r="BT3" s="41"/>
      <c r="BU3" s="41"/>
      <c r="BV3" s="41"/>
      <c r="BW3" s="41"/>
      <c r="BX3" s="41"/>
      <c r="BY3" s="41"/>
      <c r="BZ3" s="41"/>
    </row>
    <row r="4" spans="1:78" ht="9.75" customHeight="1" x14ac:dyDescent="0.15">
      <c r="A4" s="2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1"/>
      <c r="AV4" s="41"/>
      <c r="AW4" s="41"/>
      <c r="AX4" s="41"/>
      <c r="AY4" s="41"/>
      <c r="AZ4" s="41"/>
      <c r="BA4" s="41"/>
      <c r="BB4" s="41"/>
      <c r="BC4" s="41"/>
      <c r="BD4" s="41"/>
      <c r="BE4" s="41"/>
      <c r="BF4" s="41"/>
      <c r="BG4" s="41"/>
      <c r="BH4" s="41"/>
      <c r="BI4" s="41"/>
      <c r="BJ4" s="41"/>
      <c r="BK4" s="41"/>
      <c r="BL4" s="41"/>
      <c r="BM4" s="41"/>
      <c r="BN4" s="41"/>
      <c r="BO4" s="41"/>
      <c r="BP4" s="41"/>
      <c r="BQ4" s="41"/>
      <c r="BR4" s="41"/>
      <c r="BS4" s="41"/>
      <c r="BT4" s="41"/>
      <c r="BU4" s="41"/>
      <c r="BV4" s="41"/>
      <c r="BW4" s="41"/>
      <c r="BX4" s="41"/>
      <c r="BY4" s="41"/>
      <c r="BZ4" s="41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42" t="str">
        <f>データ!H6</f>
        <v>千葉県　香取市</v>
      </c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3" t="s">
        <v>1</v>
      </c>
      <c r="C7" s="44"/>
      <c r="D7" s="44"/>
      <c r="E7" s="44"/>
      <c r="F7" s="44"/>
      <c r="G7" s="44"/>
      <c r="H7" s="44"/>
      <c r="I7" s="45"/>
      <c r="J7" s="43" t="s">
        <v>2</v>
      </c>
      <c r="K7" s="44"/>
      <c r="L7" s="44"/>
      <c r="M7" s="44"/>
      <c r="N7" s="44"/>
      <c r="O7" s="44"/>
      <c r="P7" s="44"/>
      <c r="Q7" s="45"/>
      <c r="R7" s="43" t="s">
        <v>3</v>
      </c>
      <c r="S7" s="44"/>
      <c r="T7" s="44"/>
      <c r="U7" s="44"/>
      <c r="V7" s="44"/>
      <c r="W7" s="44"/>
      <c r="X7" s="44"/>
      <c r="Y7" s="45"/>
      <c r="Z7" s="43" t="s">
        <v>4</v>
      </c>
      <c r="AA7" s="44"/>
      <c r="AB7" s="44"/>
      <c r="AC7" s="44"/>
      <c r="AD7" s="44"/>
      <c r="AE7" s="44"/>
      <c r="AF7" s="44"/>
      <c r="AG7" s="45"/>
      <c r="AH7" s="3"/>
      <c r="AI7" s="43" t="s">
        <v>5</v>
      </c>
      <c r="AJ7" s="44"/>
      <c r="AK7" s="44"/>
      <c r="AL7" s="44"/>
      <c r="AM7" s="44"/>
      <c r="AN7" s="44"/>
      <c r="AO7" s="44"/>
      <c r="AP7" s="45"/>
      <c r="AQ7" s="46" t="s">
        <v>6</v>
      </c>
      <c r="AR7" s="46"/>
      <c r="AS7" s="46"/>
      <c r="AT7" s="46"/>
      <c r="AU7" s="46"/>
      <c r="AV7" s="46"/>
      <c r="AW7" s="46"/>
      <c r="AX7" s="46"/>
      <c r="AY7" s="46" t="s">
        <v>7</v>
      </c>
      <c r="AZ7" s="46"/>
      <c r="BA7" s="46"/>
      <c r="BB7" s="46"/>
      <c r="BC7" s="46"/>
      <c r="BD7" s="46"/>
      <c r="BE7" s="46"/>
      <c r="BF7" s="46"/>
      <c r="BG7" s="3"/>
      <c r="BH7" s="3"/>
      <c r="BI7" s="3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52" t="str">
        <f>データ!I6</f>
        <v>法適用</v>
      </c>
      <c r="C8" s="53"/>
      <c r="D8" s="53"/>
      <c r="E8" s="53"/>
      <c r="F8" s="53"/>
      <c r="G8" s="53"/>
      <c r="H8" s="53"/>
      <c r="I8" s="54"/>
      <c r="J8" s="52" t="str">
        <f>データ!J6</f>
        <v>水道事業</v>
      </c>
      <c r="K8" s="53"/>
      <c r="L8" s="53"/>
      <c r="M8" s="53"/>
      <c r="N8" s="53"/>
      <c r="O8" s="53"/>
      <c r="P8" s="53"/>
      <c r="Q8" s="54"/>
      <c r="R8" s="52" t="str">
        <f>データ!K6</f>
        <v>簡易水道事業</v>
      </c>
      <c r="S8" s="53"/>
      <c r="T8" s="53"/>
      <c r="U8" s="53"/>
      <c r="V8" s="53"/>
      <c r="W8" s="53"/>
      <c r="X8" s="53"/>
      <c r="Y8" s="54"/>
      <c r="Z8" s="52" t="str">
        <f>データ!L6</f>
        <v>C3</v>
      </c>
      <c r="AA8" s="53"/>
      <c r="AB8" s="53"/>
      <c r="AC8" s="53"/>
      <c r="AD8" s="53"/>
      <c r="AE8" s="53"/>
      <c r="AF8" s="53"/>
      <c r="AG8" s="54"/>
      <c r="AH8" s="3"/>
      <c r="AI8" s="55">
        <f>データ!Q6</f>
        <v>80015</v>
      </c>
      <c r="AJ8" s="56"/>
      <c r="AK8" s="56"/>
      <c r="AL8" s="56"/>
      <c r="AM8" s="56"/>
      <c r="AN8" s="56"/>
      <c r="AO8" s="56"/>
      <c r="AP8" s="57"/>
      <c r="AQ8" s="47">
        <f>データ!R6</f>
        <v>262.35000000000002</v>
      </c>
      <c r="AR8" s="47"/>
      <c r="AS8" s="47"/>
      <c r="AT8" s="47"/>
      <c r="AU8" s="47"/>
      <c r="AV8" s="47"/>
      <c r="AW8" s="47"/>
      <c r="AX8" s="47"/>
      <c r="AY8" s="47">
        <f>データ!S6</f>
        <v>304.99</v>
      </c>
      <c r="AZ8" s="47"/>
      <c r="BA8" s="47"/>
      <c r="BB8" s="47"/>
      <c r="BC8" s="47"/>
      <c r="BD8" s="47"/>
      <c r="BE8" s="47"/>
      <c r="BF8" s="47"/>
      <c r="BG8" s="3"/>
      <c r="BH8" s="3"/>
      <c r="BI8" s="3"/>
      <c r="BJ8" s="3"/>
      <c r="BK8" s="3"/>
      <c r="BL8" s="48" t="s">
        <v>9</v>
      </c>
      <c r="BM8" s="49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46" t="s">
        <v>11</v>
      </c>
      <c r="C9" s="46"/>
      <c r="D9" s="46"/>
      <c r="E9" s="46"/>
      <c r="F9" s="46"/>
      <c r="G9" s="46"/>
      <c r="H9" s="46"/>
      <c r="I9" s="46"/>
      <c r="J9" s="46" t="s">
        <v>12</v>
      </c>
      <c r="K9" s="46"/>
      <c r="L9" s="46"/>
      <c r="M9" s="46"/>
      <c r="N9" s="46"/>
      <c r="O9" s="46"/>
      <c r="P9" s="46"/>
      <c r="Q9" s="46"/>
      <c r="R9" s="46" t="s">
        <v>13</v>
      </c>
      <c r="S9" s="46"/>
      <c r="T9" s="46"/>
      <c r="U9" s="46"/>
      <c r="V9" s="46"/>
      <c r="W9" s="46"/>
      <c r="X9" s="46"/>
      <c r="Y9" s="46"/>
      <c r="Z9" s="46" t="s">
        <v>14</v>
      </c>
      <c r="AA9" s="46"/>
      <c r="AB9" s="46"/>
      <c r="AC9" s="46"/>
      <c r="AD9" s="46"/>
      <c r="AE9" s="46"/>
      <c r="AF9" s="46"/>
      <c r="AG9" s="46"/>
      <c r="AH9" s="3"/>
      <c r="AI9" s="46" t="s">
        <v>15</v>
      </c>
      <c r="AJ9" s="46"/>
      <c r="AK9" s="46"/>
      <c r="AL9" s="46"/>
      <c r="AM9" s="46"/>
      <c r="AN9" s="46"/>
      <c r="AO9" s="46"/>
      <c r="AP9" s="46"/>
      <c r="AQ9" s="46" t="s">
        <v>16</v>
      </c>
      <c r="AR9" s="46"/>
      <c r="AS9" s="46"/>
      <c r="AT9" s="46"/>
      <c r="AU9" s="46"/>
      <c r="AV9" s="46"/>
      <c r="AW9" s="46"/>
      <c r="AX9" s="46"/>
      <c r="AY9" s="46" t="s">
        <v>17</v>
      </c>
      <c r="AZ9" s="46"/>
      <c r="BA9" s="46"/>
      <c r="BB9" s="46"/>
      <c r="BC9" s="46"/>
      <c r="BD9" s="46"/>
      <c r="BE9" s="46"/>
      <c r="BF9" s="46"/>
      <c r="BG9" s="3"/>
      <c r="BH9" s="3"/>
      <c r="BI9" s="3"/>
      <c r="BJ9" s="3"/>
      <c r="BK9" s="3"/>
      <c r="BL9" s="50" t="s">
        <v>18</v>
      </c>
      <c r="BM9" s="51"/>
      <c r="BN9" s="10" t="s">
        <v>19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47" t="str">
        <f>データ!M6</f>
        <v>-</v>
      </c>
      <c r="C10" s="47"/>
      <c r="D10" s="47"/>
      <c r="E10" s="47"/>
      <c r="F10" s="47"/>
      <c r="G10" s="47"/>
      <c r="H10" s="47"/>
      <c r="I10" s="47"/>
      <c r="J10" s="47">
        <f>データ!N6</f>
        <v>39.54</v>
      </c>
      <c r="K10" s="47"/>
      <c r="L10" s="47"/>
      <c r="M10" s="47"/>
      <c r="N10" s="47"/>
      <c r="O10" s="47"/>
      <c r="P10" s="47"/>
      <c r="Q10" s="47"/>
      <c r="R10" s="47">
        <f>データ!O6</f>
        <v>4</v>
      </c>
      <c r="S10" s="47"/>
      <c r="T10" s="47"/>
      <c r="U10" s="47"/>
      <c r="V10" s="47"/>
      <c r="W10" s="47"/>
      <c r="X10" s="47"/>
      <c r="Y10" s="47"/>
      <c r="Z10" s="78">
        <f>データ!P6</f>
        <v>4644</v>
      </c>
      <c r="AA10" s="78"/>
      <c r="AB10" s="78"/>
      <c r="AC10" s="78"/>
      <c r="AD10" s="78"/>
      <c r="AE10" s="78"/>
      <c r="AF10" s="78"/>
      <c r="AG10" s="78"/>
      <c r="AH10" s="2"/>
      <c r="AI10" s="78">
        <f>データ!T6</f>
        <v>3189</v>
      </c>
      <c r="AJ10" s="78"/>
      <c r="AK10" s="78"/>
      <c r="AL10" s="78"/>
      <c r="AM10" s="78"/>
      <c r="AN10" s="78"/>
      <c r="AO10" s="78"/>
      <c r="AP10" s="78"/>
      <c r="AQ10" s="47">
        <f>データ!U6</f>
        <v>29.05</v>
      </c>
      <c r="AR10" s="47"/>
      <c r="AS10" s="47"/>
      <c r="AT10" s="47"/>
      <c r="AU10" s="47"/>
      <c r="AV10" s="47"/>
      <c r="AW10" s="47"/>
      <c r="AX10" s="47"/>
      <c r="AY10" s="47">
        <f>データ!V6</f>
        <v>109.78</v>
      </c>
      <c r="AZ10" s="47"/>
      <c r="BA10" s="47"/>
      <c r="BB10" s="47"/>
      <c r="BC10" s="47"/>
      <c r="BD10" s="47"/>
      <c r="BE10" s="47"/>
      <c r="BF10" s="47"/>
      <c r="BG10" s="2"/>
      <c r="BH10" s="2"/>
      <c r="BI10" s="2"/>
      <c r="BJ10" s="2"/>
      <c r="BK10" s="2"/>
      <c r="BL10" s="62" t="s">
        <v>20</v>
      </c>
      <c r="BM10" s="63"/>
      <c r="BN10" s="13" t="s">
        <v>21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4" t="s">
        <v>22</v>
      </c>
      <c r="BM11" s="64"/>
      <c r="BN11" s="64"/>
      <c r="BO11" s="64"/>
      <c r="BP11" s="64"/>
      <c r="BQ11" s="64"/>
      <c r="BR11" s="64"/>
      <c r="BS11" s="64"/>
      <c r="BT11" s="64"/>
      <c r="BU11" s="64"/>
      <c r="BV11" s="64"/>
      <c r="BW11" s="64"/>
      <c r="BX11" s="64"/>
      <c r="BY11" s="64"/>
      <c r="BZ11" s="64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4"/>
      <c r="BM12" s="64"/>
      <c r="BN12" s="64"/>
      <c r="BO12" s="64"/>
      <c r="BP12" s="64"/>
      <c r="BQ12" s="64"/>
      <c r="BR12" s="64"/>
      <c r="BS12" s="64"/>
      <c r="BT12" s="64"/>
      <c r="BU12" s="64"/>
      <c r="BV12" s="64"/>
      <c r="BW12" s="64"/>
      <c r="BX12" s="64"/>
      <c r="BY12" s="64"/>
      <c r="BZ12" s="64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5"/>
      <c r="BM13" s="65"/>
      <c r="BN13" s="65"/>
      <c r="BO13" s="65"/>
      <c r="BP13" s="65"/>
      <c r="BQ13" s="65"/>
      <c r="BR13" s="65"/>
      <c r="BS13" s="65"/>
      <c r="BT13" s="65"/>
      <c r="BU13" s="65"/>
      <c r="BV13" s="65"/>
      <c r="BW13" s="65"/>
      <c r="BX13" s="65"/>
      <c r="BY13" s="65"/>
      <c r="BZ13" s="65"/>
    </row>
    <row r="14" spans="1:78" ht="13.5" customHeight="1" x14ac:dyDescent="0.15">
      <c r="A14" s="2"/>
      <c r="B14" s="66" t="s">
        <v>23</v>
      </c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  <c r="Q14" s="67"/>
      <c r="R14" s="67"/>
      <c r="S14" s="67"/>
      <c r="T14" s="67"/>
      <c r="U14" s="67"/>
      <c r="V14" s="67"/>
      <c r="W14" s="67"/>
      <c r="X14" s="67"/>
      <c r="Y14" s="67"/>
      <c r="Z14" s="67"/>
      <c r="AA14" s="67"/>
      <c r="AB14" s="67"/>
      <c r="AC14" s="67"/>
      <c r="AD14" s="67"/>
      <c r="AE14" s="67"/>
      <c r="AF14" s="67"/>
      <c r="AG14" s="67"/>
      <c r="AH14" s="67"/>
      <c r="AI14" s="67"/>
      <c r="AJ14" s="67"/>
      <c r="AK14" s="67"/>
      <c r="AL14" s="67"/>
      <c r="AM14" s="67"/>
      <c r="AN14" s="67"/>
      <c r="AO14" s="67"/>
      <c r="AP14" s="67"/>
      <c r="AQ14" s="67"/>
      <c r="AR14" s="67"/>
      <c r="AS14" s="67"/>
      <c r="AT14" s="67"/>
      <c r="AU14" s="67"/>
      <c r="AV14" s="67"/>
      <c r="AW14" s="67"/>
      <c r="AX14" s="67"/>
      <c r="AY14" s="67"/>
      <c r="AZ14" s="67"/>
      <c r="BA14" s="67"/>
      <c r="BB14" s="67"/>
      <c r="BC14" s="67"/>
      <c r="BD14" s="67"/>
      <c r="BE14" s="67"/>
      <c r="BF14" s="67"/>
      <c r="BG14" s="67"/>
      <c r="BH14" s="67"/>
      <c r="BI14" s="67"/>
      <c r="BJ14" s="68"/>
      <c r="BK14" s="2"/>
      <c r="BL14" s="72" t="s">
        <v>24</v>
      </c>
      <c r="BM14" s="73"/>
      <c r="BN14" s="73"/>
      <c r="BO14" s="73"/>
      <c r="BP14" s="73"/>
      <c r="BQ14" s="73"/>
      <c r="BR14" s="73"/>
      <c r="BS14" s="73"/>
      <c r="BT14" s="73"/>
      <c r="BU14" s="73"/>
      <c r="BV14" s="73"/>
      <c r="BW14" s="73"/>
      <c r="BX14" s="73"/>
      <c r="BY14" s="73"/>
      <c r="BZ14" s="74"/>
    </row>
    <row r="15" spans="1:78" ht="13.5" customHeight="1" x14ac:dyDescent="0.15">
      <c r="A15" s="2"/>
      <c r="B15" s="69"/>
      <c r="C15" s="70"/>
      <c r="D15" s="70"/>
      <c r="E15" s="70"/>
      <c r="F15" s="70"/>
      <c r="G15" s="70"/>
      <c r="H15" s="70"/>
      <c r="I15" s="70"/>
      <c r="J15" s="70"/>
      <c r="K15" s="70"/>
      <c r="L15" s="70"/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70"/>
      <c r="X15" s="70"/>
      <c r="Y15" s="70"/>
      <c r="Z15" s="70"/>
      <c r="AA15" s="70"/>
      <c r="AB15" s="70"/>
      <c r="AC15" s="70"/>
      <c r="AD15" s="70"/>
      <c r="AE15" s="70"/>
      <c r="AF15" s="70"/>
      <c r="AG15" s="70"/>
      <c r="AH15" s="70"/>
      <c r="AI15" s="70"/>
      <c r="AJ15" s="70"/>
      <c r="AK15" s="70"/>
      <c r="AL15" s="70"/>
      <c r="AM15" s="70"/>
      <c r="AN15" s="70"/>
      <c r="AO15" s="70"/>
      <c r="AP15" s="70"/>
      <c r="AQ15" s="70"/>
      <c r="AR15" s="70"/>
      <c r="AS15" s="70"/>
      <c r="AT15" s="70"/>
      <c r="AU15" s="70"/>
      <c r="AV15" s="70"/>
      <c r="AW15" s="70"/>
      <c r="AX15" s="70"/>
      <c r="AY15" s="70"/>
      <c r="AZ15" s="70"/>
      <c r="BA15" s="70"/>
      <c r="BB15" s="70"/>
      <c r="BC15" s="70"/>
      <c r="BD15" s="70"/>
      <c r="BE15" s="70"/>
      <c r="BF15" s="70"/>
      <c r="BG15" s="70"/>
      <c r="BH15" s="70"/>
      <c r="BI15" s="70"/>
      <c r="BJ15" s="71"/>
      <c r="BK15" s="2"/>
      <c r="BL15" s="75"/>
      <c r="BM15" s="76"/>
      <c r="BN15" s="76"/>
      <c r="BO15" s="76"/>
      <c r="BP15" s="76"/>
      <c r="BQ15" s="76"/>
      <c r="BR15" s="76"/>
      <c r="BS15" s="76"/>
      <c r="BT15" s="76"/>
      <c r="BU15" s="76"/>
      <c r="BV15" s="76"/>
      <c r="BW15" s="76"/>
      <c r="BX15" s="76"/>
      <c r="BY15" s="76"/>
      <c r="BZ15" s="77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58" t="s">
        <v>105</v>
      </c>
      <c r="BM16" s="59"/>
      <c r="BN16" s="59"/>
      <c r="BO16" s="59"/>
      <c r="BP16" s="59"/>
      <c r="BQ16" s="59"/>
      <c r="BR16" s="59"/>
      <c r="BS16" s="59"/>
      <c r="BT16" s="59"/>
      <c r="BU16" s="59"/>
      <c r="BV16" s="59"/>
      <c r="BW16" s="59"/>
      <c r="BX16" s="59"/>
      <c r="BY16" s="59"/>
      <c r="BZ16" s="60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58"/>
      <c r="BM17" s="59"/>
      <c r="BN17" s="59"/>
      <c r="BO17" s="59"/>
      <c r="BP17" s="59"/>
      <c r="BQ17" s="59"/>
      <c r="BR17" s="59"/>
      <c r="BS17" s="59"/>
      <c r="BT17" s="59"/>
      <c r="BU17" s="59"/>
      <c r="BV17" s="59"/>
      <c r="BW17" s="59"/>
      <c r="BX17" s="59"/>
      <c r="BY17" s="59"/>
      <c r="BZ17" s="60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58"/>
      <c r="BM18" s="59"/>
      <c r="BN18" s="59"/>
      <c r="BO18" s="59"/>
      <c r="BP18" s="59"/>
      <c r="BQ18" s="59"/>
      <c r="BR18" s="59"/>
      <c r="BS18" s="59"/>
      <c r="BT18" s="59"/>
      <c r="BU18" s="59"/>
      <c r="BV18" s="59"/>
      <c r="BW18" s="59"/>
      <c r="BX18" s="59"/>
      <c r="BY18" s="59"/>
      <c r="BZ18" s="60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58"/>
      <c r="BM19" s="59"/>
      <c r="BN19" s="59"/>
      <c r="BO19" s="59"/>
      <c r="BP19" s="59"/>
      <c r="BQ19" s="59"/>
      <c r="BR19" s="59"/>
      <c r="BS19" s="59"/>
      <c r="BT19" s="59"/>
      <c r="BU19" s="59"/>
      <c r="BV19" s="59"/>
      <c r="BW19" s="59"/>
      <c r="BX19" s="59"/>
      <c r="BY19" s="59"/>
      <c r="BZ19" s="60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58"/>
      <c r="BM20" s="59"/>
      <c r="BN20" s="59"/>
      <c r="BO20" s="59"/>
      <c r="BP20" s="59"/>
      <c r="BQ20" s="59"/>
      <c r="BR20" s="59"/>
      <c r="BS20" s="59"/>
      <c r="BT20" s="59"/>
      <c r="BU20" s="59"/>
      <c r="BV20" s="59"/>
      <c r="BW20" s="59"/>
      <c r="BX20" s="59"/>
      <c r="BY20" s="59"/>
      <c r="BZ20" s="60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58"/>
      <c r="BM21" s="59"/>
      <c r="BN21" s="59"/>
      <c r="BO21" s="59"/>
      <c r="BP21" s="59"/>
      <c r="BQ21" s="59"/>
      <c r="BR21" s="59"/>
      <c r="BS21" s="59"/>
      <c r="BT21" s="59"/>
      <c r="BU21" s="59"/>
      <c r="BV21" s="59"/>
      <c r="BW21" s="59"/>
      <c r="BX21" s="59"/>
      <c r="BY21" s="59"/>
      <c r="BZ21" s="60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58"/>
      <c r="BM22" s="59"/>
      <c r="BN22" s="59"/>
      <c r="BO22" s="59"/>
      <c r="BP22" s="59"/>
      <c r="BQ22" s="59"/>
      <c r="BR22" s="59"/>
      <c r="BS22" s="59"/>
      <c r="BT22" s="59"/>
      <c r="BU22" s="59"/>
      <c r="BV22" s="59"/>
      <c r="BW22" s="59"/>
      <c r="BX22" s="59"/>
      <c r="BY22" s="59"/>
      <c r="BZ22" s="60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58"/>
      <c r="BM23" s="59"/>
      <c r="BN23" s="59"/>
      <c r="BO23" s="59"/>
      <c r="BP23" s="59"/>
      <c r="BQ23" s="59"/>
      <c r="BR23" s="59"/>
      <c r="BS23" s="59"/>
      <c r="BT23" s="59"/>
      <c r="BU23" s="59"/>
      <c r="BV23" s="59"/>
      <c r="BW23" s="59"/>
      <c r="BX23" s="59"/>
      <c r="BY23" s="59"/>
      <c r="BZ23" s="60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58"/>
      <c r="BM24" s="59"/>
      <c r="BN24" s="59"/>
      <c r="BO24" s="59"/>
      <c r="BP24" s="59"/>
      <c r="BQ24" s="59"/>
      <c r="BR24" s="59"/>
      <c r="BS24" s="59"/>
      <c r="BT24" s="59"/>
      <c r="BU24" s="59"/>
      <c r="BV24" s="59"/>
      <c r="BW24" s="59"/>
      <c r="BX24" s="59"/>
      <c r="BY24" s="59"/>
      <c r="BZ24" s="60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58"/>
      <c r="BM25" s="59"/>
      <c r="BN25" s="59"/>
      <c r="BO25" s="59"/>
      <c r="BP25" s="59"/>
      <c r="BQ25" s="59"/>
      <c r="BR25" s="59"/>
      <c r="BS25" s="59"/>
      <c r="BT25" s="59"/>
      <c r="BU25" s="59"/>
      <c r="BV25" s="59"/>
      <c r="BW25" s="59"/>
      <c r="BX25" s="59"/>
      <c r="BY25" s="59"/>
      <c r="BZ25" s="60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58"/>
      <c r="BM26" s="59"/>
      <c r="BN26" s="59"/>
      <c r="BO26" s="59"/>
      <c r="BP26" s="59"/>
      <c r="BQ26" s="59"/>
      <c r="BR26" s="59"/>
      <c r="BS26" s="59"/>
      <c r="BT26" s="59"/>
      <c r="BU26" s="59"/>
      <c r="BV26" s="59"/>
      <c r="BW26" s="59"/>
      <c r="BX26" s="59"/>
      <c r="BY26" s="59"/>
      <c r="BZ26" s="60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58"/>
      <c r="BM27" s="59"/>
      <c r="BN27" s="59"/>
      <c r="BO27" s="59"/>
      <c r="BP27" s="59"/>
      <c r="BQ27" s="59"/>
      <c r="BR27" s="59"/>
      <c r="BS27" s="59"/>
      <c r="BT27" s="59"/>
      <c r="BU27" s="59"/>
      <c r="BV27" s="59"/>
      <c r="BW27" s="59"/>
      <c r="BX27" s="59"/>
      <c r="BY27" s="59"/>
      <c r="BZ27" s="60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58"/>
      <c r="BM28" s="59"/>
      <c r="BN28" s="59"/>
      <c r="BO28" s="59"/>
      <c r="BP28" s="59"/>
      <c r="BQ28" s="59"/>
      <c r="BR28" s="59"/>
      <c r="BS28" s="59"/>
      <c r="BT28" s="59"/>
      <c r="BU28" s="59"/>
      <c r="BV28" s="59"/>
      <c r="BW28" s="59"/>
      <c r="BX28" s="59"/>
      <c r="BY28" s="59"/>
      <c r="BZ28" s="60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58"/>
      <c r="BM29" s="59"/>
      <c r="BN29" s="59"/>
      <c r="BO29" s="59"/>
      <c r="BP29" s="59"/>
      <c r="BQ29" s="59"/>
      <c r="BR29" s="59"/>
      <c r="BS29" s="59"/>
      <c r="BT29" s="59"/>
      <c r="BU29" s="59"/>
      <c r="BV29" s="59"/>
      <c r="BW29" s="59"/>
      <c r="BX29" s="59"/>
      <c r="BY29" s="59"/>
      <c r="BZ29" s="60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58"/>
      <c r="BM30" s="59"/>
      <c r="BN30" s="59"/>
      <c r="BO30" s="59"/>
      <c r="BP30" s="59"/>
      <c r="BQ30" s="59"/>
      <c r="BR30" s="59"/>
      <c r="BS30" s="59"/>
      <c r="BT30" s="59"/>
      <c r="BU30" s="59"/>
      <c r="BV30" s="59"/>
      <c r="BW30" s="59"/>
      <c r="BX30" s="59"/>
      <c r="BY30" s="59"/>
      <c r="BZ30" s="60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58"/>
      <c r="BM31" s="59"/>
      <c r="BN31" s="59"/>
      <c r="BO31" s="59"/>
      <c r="BP31" s="59"/>
      <c r="BQ31" s="59"/>
      <c r="BR31" s="59"/>
      <c r="BS31" s="59"/>
      <c r="BT31" s="59"/>
      <c r="BU31" s="59"/>
      <c r="BV31" s="59"/>
      <c r="BW31" s="59"/>
      <c r="BX31" s="59"/>
      <c r="BY31" s="59"/>
      <c r="BZ31" s="60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58"/>
      <c r="BM32" s="59"/>
      <c r="BN32" s="59"/>
      <c r="BO32" s="59"/>
      <c r="BP32" s="59"/>
      <c r="BQ32" s="59"/>
      <c r="BR32" s="59"/>
      <c r="BS32" s="59"/>
      <c r="BT32" s="59"/>
      <c r="BU32" s="59"/>
      <c r="BV32" s="59"/>
      <c r="BW32" s="59"/>
      <c r="BX32" s="59"/>
      <c r="BY32" s="59"/>
      <c r="BZ32" s="60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58"/>
      <c r="BM33" s="59"/>
      <c r="BN33" s="59"/>
      <c r="BO33" s="59"/>
      <c r="BP33" s="59"/>
      <c r="BQ33" s="59"/>
      <c r="BR33" s="59"/>
      <c r="BS33" s="59"/>
      <c r="BT33" s="59"/>
      <c r="BU33" s="59"/>
      <c r="BV33" s="59"/>
      <c r="BW33" s="59"/>
      <c r="BX33" s="59"/>
      <c r="BY33" s="59"/>
      <c r="BZ33" s="60"/>
    </row>
    <row r="34" spans="1:78" ht="13.5" customHeight="1" x14ac:dyDescent="0.15">
      <c r="A34" s="2"/>
      <c r="B34" s="16"/>
      <c r="C34" s="61" t="s">
        <v>25</v>
      </c>
      <c r="D34" s="61"/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61"/>
      <c r="P34" s="61"/>
      <c r="Q34" s="19"/>
      <c r="R34" s="61" t="s">
        <v>26</v>
      </c>
      <c r="S34" s="61"/>
      <c r="T34" s="61"/>
      <c r="U34" s="61"/>
      <c r="V34" s="61"/>
      <c r="W34" s="61"/>
      <c r="X34" s="61"/>
      <c r="Y34" s="61"/>
      <c r="Z34" s="61"/>
      <c r="AA34" s="61"/>
      <c r="AB34" s="61"/>
      <c r="AC34" s="61"/>
      <c r="AD34" s="61"/>
      <c r="AE34" s="61"/>
      <c r="AF34" s="19"/>
      <c r="AG34" s="61" t="s">
        <v>27</v>
      </c>
      <c r="AH34" s="61"/>
      <c r="AI34" s="61"/>
      <c r="AJ34" s="61"/>
      <c r="AK34" s="61"/>
      <c r="AL34" s="61"/>
      <c r="AM34" s="61"/>
      <c r="AN34" s="61"/>
      <c r="AO34" s="61"/>
      <c r="AP34" s="61"/>
      <c r="AQ34" s="61"/>
      <c r="AR34" s="61"/>
      <c r="AS34" s="61"/>
      <c r="AT34" s="61"/>
      <c r="AU34" s="19"/>
      <c r="AV34" s="61" t="s">
        <v>28</v>
      </c>
      <c r="AW34" s="61"/>
      <c r="AX34" s="61"/>
      <c r="AY34" s="61"/>
      <c r="AZ34" s="61"/>
      <c r="BA34" s="61"/>
      <c r="BB34" s="61"/>
      <c r="BC34" s="61"/>
      <c r="BD34" s="61"/>
      <c r="BE34" s="61"/>
      <c r="BF34" s="61"/>
      <c r="BG34" s="61"/>
      <c r="BH34" s="61"/>
      <c r="BI34" s="61"/>
      <c r="BJ34" s="18"/>
      <c r="BK34" s="2"/>
      <c r="BL34" s="58"/>
      <c r="BM34" s="59"/>
      <c r="BN34" s="59"/>
      <c r="BO34" s="59"/>
      <c r="BP34" s="59"/>
      <c r="BQ34" s="59"/>
      <c r="BR34" s="59"/>
      <c r="BS34" s="59"/>
      <c r="BT34" s="59"/>
      <c r="BU34" s="59"/>
      <c r="BV34" s="59"/>
      <c r="BW34" s="59"/>
      <c r="BX34" s="59"/>
      <c r="BY34" s="59"/>
      <c r="BZ34" s="60"/>
    </row>
    <row r="35" spans="1:78" ht="13.5" customHeight="1" x14ac:dyDescent="0.15">
      <c r="A35" s="2"/>
      <c r="B35" s="16"/>
      <c r="C35" s="61"/>
      <c r="D35" s="61"/>
      <c r="E35" s="61"/>
      <c r="F35" s="61"/>
      <c r="G35" s="61"/>
      <c r="H35" s="61"/>
      <c r="I35" s="61"/>
      <c r="J35" s="61"/>
      <c r="K35" s="61"/>
      <c r="L35" s="61"/>
      <c r="M35" s="61"/>
      <c r="N35" s="61"/>
      <c r="O35" s="61"/>
      <c r="P35" s="61"/>
      <c r="Q35" s="19"/>
      <c r="R35" s="61"/>
      <c r="S35" s="61"/>
      <c r="T35" s="61"/>
      <c r="U35" s="61"/>
      <c r="V35" s="61"/>
      <c r="W35" s="61"/>
      <c r="X35" s="61"/>
      <c r="Y35" s="61"/>
      <c r="Z35" s="61"/>
      <c r="AA35" s="61"/>
      <c r="AB35" s="61"/>
      <c r="AC35" s="61"/>
      <c r="AD35" s="61"/>
      <c r="AE35" s="61"/>
      <c r="AF35" s="19"/>
      <c r="AG35" s="61"/>
      <c r="AH35" s="61"/>
      <c r="AI35" s="61"/>
      <c r="AJ35" s="61"/>
      <c r="AK35" s="61"/>
      <c r="AL35" s="61"/>
      <c r="AM35" s="61"/>
      <c r="AN35" s="61"/>
      <c r="AO35" s="61"/>
      <c r="AP35" s="61"/>
      <c r="AQ35" s="61"/>
      <c r="AR35" s="61"/>
      <c r="AS35" s="61"/>
      <c r="AT35" s="61"/>
      <c r="AU35" s="19"/>
      <c r="AV35" s="61"/>
      <c r="AW35" s="61"/>
      <c r="AX35" s="61"/>
      <c r="AY35" s="61"/>
      <c r="AZ35" s="61"/>
      <c r="BA35" s="61"/>
      <c r="BB35" s="61"/>
      <c r="BC35" s="61"/>
      <c r="BD35" s="61"/>
      <c r="BE35" s="61"/>
      <c r="BF35" s="61"/>
      <c r="BG35" s="61"/>
      <c r="BH35" s="61"/>
      <c r="BI35" s="61"/>
      <c r="BJ35" s="18"/>
      <c r="BK35" s="2"/>
      <c r="BL35" s="58"/>
      <c r="BM35" s="59"/>
      <c r="BN35" s="59"/>
      <c r="BO35" s="59"/>
      <c r="BP35" s="59"/>
      <c r="BQ35" s="59"/>
      <c r="BR35" s="59"/>
      <c r="BS35" s="59"/>
      <c r="BT35" s="59"/>
      <c r="BU35" s="59"/>
      <c r="BV35" s="59"/>
      <c r="BW35" s="59"/>
      <c r="BX35" s="59"/>
      <c r="BY35" s="59"/>
      <c r="BZ35" s="60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58"/>
      <c r="BM36" s="59"/>
      <c r="BN36" s="59"/>
      <c r="BO36" s="59"/>
      <c r="BP36" s="59"/>
      <c r="BQ36" s="59"/>
      <c r="BR36" s="59"/>
      <c r="BS36" s="59"/>
      <c r="BT36" s="59"/>
      <c r="BU36" s="59"/>
      <c r="BV36" s="59"/>
      <c r="BW36" s="59"/>
      <c r="BX36" s="59"/>
      <c r="BY36" s="59"/>
      <c r="BZ36" s="60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58"/>
      <c r="BM37" s="59"/>
      <c r="BN37" s="59"/>
      <c r="BO37" s="59"/>
      <c r="BP37" s="59"/>
      <c r="BQ37" s="59"/>
      <c r="BR37" s="59"/>
      <c r="BS37" s="59"/>
      <c r="BT37" s="59"/>
      <c r="BU37" s="59"/>
      <c r="BV37" s="59"/>
      <c r="BW37" s="59"/>
      <c r="BX37" s="59"/>
      <c r="BY37" s="59"/>
      <c r="BZ37" s="60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58"/>
      <c r="BM38" s="59"/>
      <c r="BN38" s="59"/>
      <c r="BO38" s="59"/>
      <c r="BP38" s="59"/>
      <c r="BQ38" s="59"/>
      <c r="BR38" s="59"/>
      <c r="BS38" s="59"/>
      <c r="BT38" s="59"/>
      <c r="BU38" s="59"/>
      <c r="BV38" s="59"/>
      <c r="BW38" s="59"/>
      <c r="BX38" s="59"/>
      <c r="BY38" s="59"/>
      <c r="BZ38" s="60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58"/>
      <c r="BM39" s="59"/>
      <c r="BN39" s="59"/>
      <c r="BO39" s="59"/>
      <c r="BP39" s="59"/>
      <c r="BQ39" s="59"/>
      <c r="BR39" s="59"/>
      <c r="BS39" s="59"/>
      <c r="BT39" s="59"/>
      <c r="BU39" s="59"/>
      <c r="BV39" s="59"/>
      <c r="BW39" s="59"/>
      <c r="BX39" s="59"/>
      <c r="BY39" s="59"/>
      <c r="BZ39" s="60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58"/>
      <c r="BM40" s="59"/>
      <c r="BN40" s="59"/>
      <c r="BO40" s="59"/>
      <c r="BP40" s="59"/>
      <c r="BQ40" s="59"/>
      <c r="BR40" s="59"/>
      <c r="BS40" s="59"/>
      <c r="BT40" s="59"/>
      <c r="BU40" s="59"/>
      <c r="BV40" s="59"/>
      <c r="BW40" s="59"/>
      <c r="BX40" s="59"/>
      <c r="BY40" s="59"/>
      <c r="BZ40" s="60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58"/>
      <c r="BM41" s="59"/>
      <c r="BN41" s="59"/>
      <c r="BO41" s="59"/>
      <c r="BP41" s="59"/>
      <c r="BQ41" s="59"/>
      <c r="BR41" s="59"/>
      <c r="BS41" s="59"/>
      <c r="BT41" s="59"/>
      <c r="BU41" s="59"/>
      <c r="BV41" s="59"/>
      <c r="BW41" s="59"/>
      <c r="BX41" s="59"/>
      <c r="BY41" s="59"/>
      <c r="BZ41" s="60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58"/>
      <c r="BM42" s="59"/>
      <c r="BN42" s="59"/>
      <c r="BO42" s="59"/>
      <c r="BP42" s="59"/>
      <c r="BQ42" s="59"/>
      <c r="BR42" s="59"/>
      <c r="BS42" s="59"/>
      <c r="BT42" s="59"/>
      <c r="BU42" s="59"/>
      <c r="BV42" s="59"/>
      <c r="BW42" s="59"/>
      <c r="BX42" s="59"/>
      <c r="BY42" s="59"/>
      <c r="BZ42" s="60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58"/>
      <c r="BM43" s="59"/>
      <c r="BN43" s="59"/>
      <c r="BO43" s="59"/>
      <c r="BP43" s="59"/>
      <c r="BQ43" s="59"/>
      <c r="BR43" s="59"/>
      <c r="BS43" s="59"/>
      <c r="BT43" s="59"/>
      <c r="BU43" s="59"/>
      <c r="BV43" s="59"/>
      <c r="BW43" s="59"/>
      <c r="BX43" s="59"/>
      <c r="BY43" s="59"/>
      <c r="BZ43" s="60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58"/>
      <c r="BM44" s="59"/>
      <c r="BN44" s="59"/>
      <c r="BO44" s="59"/>
      <c r="BP44" s="59"/>
      <c r="BQ44" s="59"/>
      <c r="BR44" s="59"/>
      <c r="BS44" s="59"/>
      <c r="BT44" s="59"/>
      <c r="BU44" s="59"/>
      <c r="BV44" s="59"/>
      <c r="BW44" s="59"/>
      <c r="BX44" s="59"/>
      <c r="BY44" s="59"/>
      <c r="BZ44" s="60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79" t="s">
        <v>29</v>
      </c>
      <c r="BM45" s="80"/>
      <c r="BN45" s="80"/>
      <c r="BO45" s="80"/>
      <c r="BP45" s="80"/>
      <c r="BQ45" s="80"/>
      <c r="BR45" s="80"/>
      <c r="BS45" s="80"/>
      <c r="BT45" s="80"/>
      <c r="BU45" s="80"/>
      <c r="BV45" s="80"/>
      <c r="BW45" s="80"/>
      <c r="BX45" s="80"/>
      <c r="BY45" s="80"/>
      <c r="BZ45" s="81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82"/>
      <c r="BM46" s="83"/>
      <c r="BN46" s="83"/>
      <c r="BO46" s="83"/>
      <c r="BP46" s="83"/>
      <c r="BQ46" s="83"/>
      <c r="BR46" s="83"/>
      <c r="BS46" s="83"/>
      <c r="BT46" s="83"/>
      <c r="BU46" s="83"/>
      <c r="BV46" s="83"/>
      <c r="BW46" s="83"/>
      <c r="BX46" s="83"/>
      <c r="BY46" s="83"/>
      <c r="BZ46" s="84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58" t="s">
        <v>104</v>
      </c>
      <c r="BM47" s="59"/>
      <c r="BN47" s="59"/>
      <c r="BO47" s="59"/>
      <c r="BP47" s="59"/>
      <c r="BQ47" s="59"/>
      <c r="BR47" s="59"/>
      <c r="BS47" s="59"/>
      <c r="BT47" s="59"/>
      <c r="BU47" s="59"/>
      <c r="BV47" s="59"/>
      <c r="BW47" s="59"/>
      <c r="BX47" s="59"/>
      <c r="BY47" s="59"/>
      <c r="BZ47" s="60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58"/>
      <c r="BM48" s="59"/>
      <c r="BN48" s="59"/>
      <c r="BO48" s="59"/>
      <c r="BP48" s="59"/>
      <c r="BQ48" s="59"/>
      <c r="BR48" s="59"/>
      <c r="BS48" s="59"/>
      <c r="BT48" s="59"/>
      <c r="BU48" s="59"/>
      <c r="BV48" s="59"/>
      <c r="BW48" s="59"/>
      <c r="BX48" s="59"/>
      <c r="BY48" s="59"/>
      <c r="BZ48" s="60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58"/>
      <c r="BM49" s="59"/>
      <c r="BN49" s="59"/>
      <c r="BO49" s="59"/>
      <c r="BP49" s="59"/>
      <c r="BQ49" s="59"/>
      <c r="BR49" s="59"/>
      <c r="BS49" s="59"/>
      <c r="BT49" s="59"/>
      <c r="BU49" s="59"/>
      <c r="BV49" s="59"/>
      <c r="BW49" s="59"/>
      <c r="BX49" s="59"/>
      <c r="BY49" s="59"/>
      <c r="BZ49" s="60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58"/>
      <c r="BM50" s="59"/>
      <c r="BN50" s="59"/>
      <c r="BO50" s="59"/>
      <c r="BP50" s="59"/>
      <c r="BQ50" s="59"/>
      <c r="BR50" s="59"/>
      <c r="BS50" s="59"/>
      <c r="BT50" s="59"/>
      <c r="BU50" s="59"/>
      <c r="BV50" s="59"/>
      <c r="BW50" s="59"/>
      <c r="BX50" s="59"/>
      <c r="BY50" s="59"/>
      <c r="BZ50" s="60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58"/>
      <c r="BM51" s="59"/>
      <c r="BN51" s="59"/>
      <c r="BO51" s="59"/>
      <c r="BP51" s="59"/>
      <c r="BQ51" s="59"/>
      <c r="BR51" s="59"/>
      <c r="BS51" s="59"/>
      <c r="BT51" s="59"/>
      <c r="BU51" s="59"/>
      <c r="BV51" s="59"/>
      <c r="BW51" s="59"/>
      <c r="BX51" s="59"/>
      <c r="BY51" s="59"/>
      <c r="BZ51" s="60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58"/>
      <c r="BM52" s="59"/>
      <c r="BN52" s="59"/>
      <c r="BO52" s="59"/>
      <c r="BP52" s="59"/>
      <c r="BQ52" s="59"/>
      <c r="BR52" s="59"/>
      <c r="BS52" s="59"/>
      <c r="BT52" s="59"/>
      <c r="BU52" s="59"/>
      <c r="BV52" s="59"/>
      <c r="BW52" s="59"/>
      <c r="BX52" s="59"/>
      <c r="BY52" s="59"/>
      <c r="BZ52" s="60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58"/>
      <c r="BM53" s="59"/>
      <c r="BN53" s="59"/>
      <c r="BO53" s="59"/>
      <c r="BP53" s="59"/>
      <c r="BQ53" s="59"/>
      <c r="BR53" s="59"/>
      <c r="BS53" s="59"/>
      <c r="BT53" s="59"/>
      <c r="BU53" s="59"/>
      <c r="BV53" s="59"/>
      <c r="BW53" s="59"/>
      <c r="BX53" s="59"/>
      <c r="BY53" s="59"/>
      <c r="BZ53" s="60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58"/>
      <c r="BM54" s="59"/>
      <c r="BN54" s="59"/>
      <c r="BO54" s="59"/>
      <c r="BP54" s="59"/>
      <c r="BQ54" s="59"/>
      <c r="BR54" s="59"/>
      <c r="BS54" s="59"/>
      <c r="BT54" s="59"/>
      <c r="BU54" s="59"/>
      <c r="BV54" s="59"/>
      <c r="BW54" s="59"/>
      <c r="BX54" s="59"/>
      <c r="BY54" s="59"/>
      <c r="BZ54" s="60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58"/>
      <c r="BM55" s="59"/>
      <c r="BN55" s="59"/>
      <c r="BO55" s="59"/>
      <c r="BP55" s="59"/>
      <c r="BQ55" s="59"/>
      <c r="BR55" s="59"/>
      <c r="BS55" s="59"/>
      <c r="BT55" s="59"/>
      <c r="BU55" s="59"/>
      <c r="BV55" s="59"/>
      <c r="BW55" s="59"/>
      <c r="BX55" s="59"/>
      <c r="BY55" s="59"/>
      <c r="BZ55" s="60"/>
    </row>
    <row r="56" spans="1:78" ht="13.5" customHeight="1" x14ac:dyDescent="0.15">
      <c r="A56" s="2"/>
      <c r="B56" s="16"/>
      <c r="C56" s="61" t="s">
        <v>30</v>
      </c>
      <c r="D56" s="61"/>
      <c r="E56" s="61"/>
      <c r="F56" s="61"/>
      <c r="G56" s="61"/>
      <c r="H56" s="61"/>
      <c r="I56" s="61"/>
      <c r="J56" s="61"/>
      <c r="K56" s="61"/>
      <c r="L56" s="61"/>
      <c r="M56" s="61"/>
      <c r="N56" s="61"/>
      <c r="O56" s="61"/>
      <c r="P56" s="61"/>
      <c r="Q56" s="19"/>
      <c r="R56" s="61" t="s">
        <v>31</v>
      </c>
      <c r="S56" s="61"/>
      <c r="T56" s="61"/>
      <c r="U56" s="61"/>
      <c r="V56" s="61"/>
      <c r="W56" s="61"/>
      <c r="X56" s="61"/>
      <c r="Y56" s="61"/>
      <c r="Z56" s="61"/>
      <c r="AA56" s="61"/>
      <c r="AB56" s="61"/>
      <c r="AC56" s="61"/>
      <c r="AD56" s="61"/>
      <c r="AE56" s="61"/>
      <c r="AF56" s="19"/>
      <c r="AG56" s="61" t="s">
        <v>32</v>
      </c>
      <c r="AH56" s="61"/>
      <c r="AI56" s="61"/>
      <c r="AJ56" s="61"/>
      <c r="AK56" s="61"/>
      <c r="AL56" s="61"/>
      <c r="AM56" s="61"/>
      <c r="AN56" s="61"/>
      <c r="AO56" s="61"/>
      <c r="AP56" s="61"/>
      <c r="AQ56" s="61"/>
      <c r="AR56" s="61"/>
      <c r="AS56" s="61"/>
      <c r="AT56" s="61"/>
      <c r="AU56" s="19"/>
      <c r="AV56" s="61" t="s">
        <v>33</v>
      </c>
      <c r="AW56" s="61"/>
      <c r="AX56" s="61"/>
      <c r="AY56" s="61"/>
      <c r="AZ56" s="61"/>
      <c r="BA56" s="61"/>
      <c r="BB56" s="61"/>
      <c r="BC56" s="61"/>
      <c r="BD56" s="61"/>
      <c r="BE56" s="61"/>
      <c r="BF56" s="61"/>
      <c r="BG56" s="61"/>
      <c r="BH56" s="61"/>
      <c r="BI56" s="61"/>
      <c r="BJ56" s="18"/>
      <c r="BK56" s="2"/>
      <c r="BL56" s="58"/>
      <c r="BM56" s="59"/>
      <c r="BN56" s="59"/>
      <c r="BO56" s="59"/>
      <c r="BP56" s="59"/>
      <c r="BQ56" s="59"/>
      <c r="BR56" s="59"/>
      <c r="BS56" s="59"/>
      <c r="BT56" s="59"/>
      <c r="BU56" s="59"/>
      <c r="BV56" s="59"/>
      <c r="BW56" s="59"/>
      <c r="BX56" s="59"/>
      <c r="BY56" s="59"/>
      <c r="BZ56" s="60"/>
    </row>
    <row r="57" spans="1:78" ht="13.5" customHeight="1" x14ac:dyDescent="0.15">
      <c r="A57" s="2"/>
      <c r="B57" s="16"/>
      <c r="C57" s="61"/>
      <c r="D57" s="61"/>
      <c r="E57" s="61"/>
      <c r="F57" s="61"/>
      <c r="G57" s="61"/>
      <c r="H57" s="61"/>
      <c r="I57" s="61"/>
      <c r="J57" s="61"/>
      <c r="K57" s="61"/>
      <c r="L57" s="61"/>
      <c r="M57" s="61"/>
      <c r="N57" s="61"/>
      <c r="O57" s="61"/>
      <c r="P57" s="61"/>
      <c r="Q57" s="19"/>
      <c r="R57" s="61"/>
      <c r="S57" s="61"/>
      <c r="T57" s="61"/>
      <c r="U57" s="61"/>
      <c r="V57" s="61"/>
      <c r="W57" s="61"/>
      <c r="X57" s="61"/>
      <c r="Y57" s="61"/>
      <c r="Z57" s="61"/>
      <c r="AA57" s="61"/>
      <c r="AB57" s="61"/>
      <c r="AC57" s="61"/>
      <c r="AD57" s="61"/>
      <c r="AE57" s="61"/>
      <c r="AF57" s="19"/>
      <c r="AG57" s="61"/>
      <c r="AH57" s="61"/>
      <c r="AI57" s="61"/>
      <c r="AJ57" s="61"/>
      <c r="AK57" s="61"/>
      <c r="AL57" s="61"/>
      <c r="AM57" s="61"/>
      <c r="AN57" s="61"/>
      <c r="AO57" s="61"/>
      <c r="AP57" s="61"/>
      <c r="AQ57" s="61"/>
      <c r="AR57" s="61"/>
      <c r="AS57" s="61"/>
      <c r="AT57" s="61"/>
      <c r="AU57" s="19"/>
      <c r="AV57" s="61"/>
      <c r="AW57" s="61"/>
      <c r="AX57" s="61"/>
      <c r="AY57" s="61"/>
      <c r="AZ57" s="61"/>
      <c r="BA57" s="61"/>
      <c r="BB57" s="61"/>
      <c r="BC57" s="61"/>
      <c r="BD57" s="61"/>
      <c r="BE57" s="61"/>
      <c r="BF57" s="61"/>
      <c r="BG57" s="61"/>
      <c r="BH57" s="61"/>
      <c r="BI57" s="61"/>
      <c r="BJ57" s="18"/>
      <c r="BK57" s="2"/>
      <c r="BL57" s="58"/>
      <c r="BM57" s="59"/>
      <c r="BN57" s="59"/>
      <c r="BO57" s="59"/>
      <c r="BP57" s="59"/>
      <c r="BQ57" s="59"/>
      <c r="BR57" s="59"/>
      <c r="BS57" s="59"/>
      <c r="BT57" s="59"/>
      <c r="BU57" s="59"/>
      <c r="BV57" s="59"/>
      <c r="BW57" s="59"/>
      <c r="BX57" s="59"/>
      <c r="BY57" s="59"/>
      <c r="BZ57" s="60"/>
    </row>
    <row r="58" spans="1:78" ht="13.5" customHeight="1" x14ac:dyDescent="0.15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58"/>
      <c r="BM58" s="59"/>
      <c r="BN58" s="59"/>
      <c r="BO58" s="59"/>
      <c r="BP58" s="59"/>
      <c r="BQ58" s="59"/>
      <c r="BR58" s="59"/>
      <c r="BS58" s="59"/>
      <c r="BT58" s="59"/>
      <c r="BU58" s="59"/>
      <c r="BV58" s="59"/>
      <c r="BW58" s="59"/>
      <c r="BX58" s="59"/>
      <c r="BY58" s="59"/>
      <c r="BZ58" s="60"/>
    </row>
    <row r="59" spans="1:78" ht="13.5" customHeight="1" x14ac:dyDescent="0.15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58"/>
      <c r="BM59" s="59"/>
      <c r="BN59" s="59"/>
      <c r="BO59" s="59"/>
      <c r="BP59" s="59"/>
      <c r="BQ59" s="59"/>
      <c r="BR59" s="59"/>
      <c r="BS59" s="59"/>
      <c r="BT59" s="59"/>
      <c r="BU59" s="59"/>
      <c r="BV59" s="59"/>
      <c r="BW59" s="59"/>
      <c r="BX59" s="59"/>
      <c r="BY59" s="59"/>
      <c r="BZ59" s="60"/>
    </row>
    <row r="60" spans="1:78" ht="13.5" customHeight="1" x14ac:dyDescent="0.15">
      <c r="A60" s="2"/>
      <c r="B60" s="69" t="s">
        <v>34</v>
      </c>
      <c r="C60" s="70"/>
      <c r="D60" s="70"/>
      <c r="E60" s="70"/>
      <c r="F60" s="70"/>
      <c r="G60" s="70"/>
      <c r="H60" s="70"/>
      <c r="I60" s="70"/>
      <c r="J60" s="70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0"/>
      <c r="AA60" s="70"/>
      <c r="AB60" s="70"/>
      <c r="AC60" s="70"/>
      <c r="AD60" s="70"/>
      <c r="AE60" s="70"/>
      <c r="AF60" s="70"/>
      <c r="AG60" s="70"/>
      <c r="AH60" s="70"/>
      <c r="AI60" s="70"/>
      <c r="AJ60" s="70"/>
      <c r="AK60" s="70"/>
      <c r="AL60" s="70"/>
      <c r="AM60" s="70"/>
      <c r="AN60" s="70"/>
      <c r="AO60" s="70"/>
      <c r="AP60" s="70"/>
      <c r="AQ60" s="70"/>
      <c r="AR60" s="70"/>
      <c r="AS60" s="70"/>
      <c r="AT60" s="70"/>
      <c r="AU60" s="70"/>
      <c r="AV60" s="70"/>
      <c r="AW60" s="70"/>
      <c r="AX60" s="70"/>
      <c r="AY60" s="70"/>
      <c r="AZ60" s="70"/>
      <c r="BA60" s="70"/>
      <c r="BB60" s="70"/>
      <c r="BC60" s="70"/>
      <c r="BD60" s="70"/>
      <c r="BE60" s="70"/>
      <c r="BF60" s="70"/>
      <c r="BG60" s="70"/>
      <c r="BH60" s="70"/>
      <c r="BI60" s="70"/>
      <c r="BJ60" s="71"/>
      <c r="BK60" s="2"/>
      <c r="BL60" s="58"/>
      <c r="BM60" s="59"/>
      <c r="BN60" s="59"/>
      <c r="BO60" s="59"/>
      <c r="BP60" s="59"/>
      <c r="BQ60" s="59"/>
      <c r="BR60" s="59"/>
      <c r="BS60" s="59"/>
      <c r="BT60" s="59"/>
      <c r="BU60" s="59"/>
      <c r="BV60" s="59"/>
      <c r="BW60" s="59"/>
      <c r="BX60" s="59"/>
      <c r="BY60" s="59"/>
      <c r="BZ60" s="60"/>
    </row>
    <row r="61" spans="1:78" ht="13.5" customHeight="1" x14ac:dyDescent="0.15">
      <c r="A61" s="2"/>
      <c r="B61" s="69"/>
      <c r="C61" s="70"/>
      <c r="D61" s="70"/>
      <c r="E61" s="70"/>
      <c r="F61" s="70"/>
      <c r="G61" s="70"/>
      <c r="H61" s="70"/>
      <c r="I61" s="70"/>
      <c r="J61" s="70"/>
      <c r="K61" s="70"/>
      <c r="L61" s="70"/>
      <c r="M61" s="70"/>
      <c r="N61" s="70"/>
      <c r="O61" s="70"/>
      <c r="P61" s="70"/>
      <c r="Q61" s="70"/>
      <c r="R61" s="70"/>
      <c r="S61" s="70"/>
      <c r="T61" s="70"/>
      <c r="U61" s="70"/>
      <c r="V61" s="70"/>
      <c r="W61" s="70"/>
      <c r="X61" s="70"/>
      <c r="Y61" s="70"/>
      <c r="Z61" s="70"/>
      <c r="AA61" s="70"/>
      <c r="AB61" s="70"/>
      <c r="AC61" s="70"/>
      <c r="AD61" s="70"/>
      <c r="AE61" s="70"/>
      <c r="AF61" s="70"/>
      <c r="AG61" s="70"/>
      <c r="AH61" s="70"/>
      <c r="AI61" s="70"/>
      <c r="AJ61" s="70"/>
      <c r="AK61" s="70"/>
      <c r="AL61" s="70"/>
      <c r="AM61" s="70"/>
      <c r="AN61" s="70"/>
      <c r="AO61" s="70"/>
      <c r="AP61" s="70"/>
      <c r="AQ61" s="70"/>
      <c r="AR61" s="70"/>
      <c r="AS61" s="70"/>
      <c r="AT61" s="70"/>
      <c r="AU61" s="70"/>
      <c r="AV61" s="70"/>
      <c r="AW61" s="70"/>
      <c r="AX61" s="70"/>
      <c r="AY61" s="70"/>
      <c r="AZ61" s="70"/>
      <c r="BA61" s="70"/>
      <c r="BB61" s="70"/>
      <c r="BC61" s="70"/>
      <c r="BD61" s="70"/>
      <c r="BE61" s="70"/>
      <c r="BF61" s="70"/>
      <c r="BG61" s="70"/>
      <c r="BH61" s="70"/>
      <c r="BI61" s="70"/>
      <c r="BJ61" s="71"/>
      <c r="BK61" s="2"/>
      <c r="BL61" s="58"/>
      <c r="BM61" s="59"/>
      <c r="BN61" s="59"/>
      <c r="BO61" s="59"/>
      <c r="BP61" s="59"/>
      <c r="BQ61" s="59"/>
      <c r="BR61" s="59"/>
      <c r="BS61" s="59"/>
      <c r="BT61" s="59"/>
      <c r="BU61" s="59"/>
      <c r="BV61" s="59"/>
      <c r="BW61" s="59"/>
      <c r="BX61" s="59"/>
      <c r="BY61" s="59"/>
      <c r="BZ61" s="60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58"/>
      <c r="BM62" s="59"/>
      <c r="BN62" s="59"/>
      <c r="BO62" s="59"/>
      <c r="BP62" s="59"/>
      <c r="BQ62" s="59"/>
      <c r="BR62" s="59"/>
      <c r="BS62" s="59"/>
      <c r="BT62" s="59"/>
      <c r="BU62" s="59"/>
      <c r="BV62" s="59"/>
      <c r="BW62" s="59"/>
      <c r="BX62" s="59"/>
      <c r="BY62" s="59"/>
      <c r="BZ62" s="60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58"/>
      <c r="BM63" s="59"/>
      <c r="BN63" s="59"/>
      <c r="BO63" s="59"/>
      <c r="BP63" s="59"/>
      <c r="BQ63" s="59"/>
      <c r="BR63" s="59"/>
      <c r="BS63" s="59"/>
      <c r="BT63" s="59"/>
      <c r="BU63" s="59"/>
      <c r="BV63" s="59"/>
      <c r="BW63" s="59"/>
      <c r="BX63" s="59"/>
      <c r="BY63" s="59"/>
      <c r="BZ63" s="60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79" t="s">
        <v>35</v>
      </c>
      <c r="BM64" s="80"/>
      <c r="BN64" s="80"/>
      <c r="BO64" s="80"/>
      <c r="BP64" s="80"/>
      <c r="BQ64" s="80"/>
      <c r="BR64" s="80"/>
      <c r="BS64" s="80"/>
      <c r="BT64" s="80"/>
      <c r="BU64" s="80"/>
      <c r="BV64" s="80"/>
      <c r="BW64" s="80"/>
      <c r="BX64" s="80"/>
      <c r="BY64" s="80"/>
      <c r="BZ64" s="81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82"/>
      <c r="BM65" s="83"/>
      <c r="BN65" s="83"/>
      <c r="BO65" s="83"/>
      <c r="BP65" s="83"/>
      <c r="BQ65" s="83"/>
      <c r="BR65" s="83"/>
      <c r="BS65" s="83"/>
      <c r="BT65" s="83"/>
      <c r="BU65" s="83"/>
      <c r="BV65" s="83"/>
      <c r="BW65" s="83"/>
      <c r="BX65" s="83"/>
      <c r="BY65" s="83"/>
      <c r="BZ65" s="84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58" t="s">
        <v>106</v>
      </c>
      <c r="BM66" s="59"/>
      <c r="BN66" s="59"/>
      <c r="BO66" s="59"/>
      <c r="BP66" s="59"/>
      <c r="BQ66" s="59"/>
      <c r="BR66" s="59"/>
      <c r="BS66" s="59"/>
      <c r="BT66" s="59"/>
      <c r="BU66" s="59"/>
      <c r="BV66" s="59"/>
      <c r="BW66" s="59"/>
      <c r="BX66" s="59"/>
      <c r="BY66" s="59"/>
      <c r="BZ66" s="60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58"/>
      <c r="BM67" s="59"/>
      <c r="BN67" s="59"/>
      <c r="BO67" s="59"/>
      <c r="BP67" s="59"/>
      <c r="BQ67" s="59"/>
      <c r="BR67" s="59"/>
      <c r="BS67" s="59"/>
      <c r="BT67" s="59"/>
      <c r="BU67" s="59"/>
      <c r="BV67" s="59"/>
      <c r="BW67" s="59"/>
      <c r="BX67" s="59"/>
      <c r="BY67" s="59"/>
      <c r="BZ67" s="60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58"/>
      <c r="BM68" s="59"/>
      <c r="BN68" s="59"/>
      <c r="BO68" s="59"/>
      <c r="BP68" s="59"/>
      <c r="BQ68" s="59"/>
      <c r="BR68" s="59"/>
      <c r="BS68" s="59"/>
      <c r="BT68" s="59"/>
      <c r="BU68" s="59"/>
      <c r="BV68" s="59"/>
      <c r="BW68" s="59"/>
      <c r="BX68" s="59"/>
      <c r="BY68" s="59"/>
      <c r="BZ68" s="60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58"/>
      <c r="BM69" s="59"/>
      <c r="BN69" s="59"/>
      <c r="BO69" s="59"/>
      <c r="BP69" s="59"/>
      <c r="BQ69" s="59"/>
      <c r="BR69" s="59"/>
      <c r="BS69" s="59"/>
      <c r="BT69" s="59"/>
      <c r="BU69" s="59"/>
      <c r="BV69" s="59"/>
      <c r="BW69" s="59"/>
      <c r="BX69" s="59"/>
      <c r="BY69" s="59"/>
      <c r="BZ69" s="60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58"/>
      <c r="BM70" s="59"/>
      <c r="BN70" s="59"/>
      <c r="BO70" s="59"/>
      <c r="BP70" s="59"/>
      <c r="BQ70" s="59"/>
      <c r="BR70" s="59"/>
      <c r="BS70" s="59"/>
      <c r="BT70" s="59"/>
      <c r="BU70" s="59"/>
      <c r="BV70" s="59"/>
      <c r="BW70" s="59"/>
      <c r="BX70" s="59"/>
      <c r="BY70" s="59"/>
      <c r="BZ70" s="60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58"/>
      <c r="BM71" s="59"/>
      <c r="BN71" s="59"/>
      <c r="BO71" s="59"/>
      <c r="BP71" s="59"/>
      <c r="BQ71" s="59"/>
      <c r="BR71" s="59"/>
      <c r="BS71" s="59"/>
      <c r="BT71" s="59"/>
      <c r="BU71" s="59"/>
      <c r="BV71" s="59"/>
      <c r="BW71" s="59"/>
      <c r="BX71" s="59"/>
      <c r="BY71" s="59"/>
      <c r="BZ71" s="60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58"/>
      <c r="BM72" s="59"/>
      <c r="BN72" s="59"/>
      <c r="BO72" s="59"/>
      <c r="BP72" s="59"/>
      <c r="BQ72" s="59"/>
      <c r="BR72" s="59"/>
      <c r="BS72" s="59"/>
      <c r="BT72" s="59"/>
      <c r="BU72" s="59"/>
      <c r="BV72" s="59"/>
      <c r="BW72" s="59"/>
      <c r="BX72" s="59"/>
      <c r="BY72" s="59"/>
      <c r="BZ72" s="60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58"/>
      <c r="BM73" s="59"/>
      <c r="BN73" s="59"/>
      <c r="BO73" s="59"/>
      <c r="BP73" s="59"/>
      <c r="BQ73" s="59"/>
      <c r="BR73" s="59"/>
      <c r="BS73" s="59"/>
      <c r="BT73" s="59"/>
      <c r="BU73" s="59"/>
      <c r="BV73" s="59"/>
      <c r="BW73" s="59"/>
      <c r="BX73" s="59"/>
      <c r="BY73" s="59"/>
      <c r="BZ73" s="60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58"/>
      <c r="BM74" s="59"/>
      <c r="BN74" s="59"/>
      <c r="BO74" s="59"/>
      <c r="BP74" s="59"/>
      <c r="BQ74" s="59"/>
      <c r="BR74" s="59"/>
      <c r="BS74" s="59"/>
      <c r="BT74" s="59"/>
      <c r="BU74" s="59"/>
      <c r="BV74" s="59"/>
      <c r="BW74" s="59"/>
      <c r="BX74" s="59"/>
      <c r="BY74" s="59"/>
      <c r="BZ74" s="60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58"/>
      <c r="BM75" s="59"/>
      <c r="BN75" s="59"/>
      <c r="BO75" s="59"/>
      <c r="BP75" s="59"/>
      <c r="BQ75" s="59"/>
      <c r="BR75" s="59"/>
      <c r="BS75" s="59"/>
      <c r="BT75" s="59"/>
      <c r="BU75" s="59"/>
      <c r="BV75" s="59"/>
      <c r="BW75" s="59"/>
      <c r="BX75" s="59"/>
      <c r="BY75" s="59"/>
      <c r="BZ75" s="60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58"/>
      <c r="BM76" s="59"/>
      <c r="BN76" s="59"/>
      <c r="BO76" s="59"/>
      <c r="BP76" s="59"/>
      <c r="BQ76" s="59"/>
      <c r="BR76" s="59"/>
      <c r="BS76" s="59"/>
      <c r="BT76" s="59"/>
      <c r="BU76" s="59"/>
      <c r="BV76" s="59"/>
      <c r="BW76" s="59"/>
      <c r="BX76" s="59"/>
      <c r="BY76" s="59"/>
      <c r="BZ76" s="60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58"/>
      <c r="BM77" s="59"/>
      <c r="BN77" s="59"/>
      <c r="BO77" s="59"/>
      <c r="BP77" s="59"/>
      <c r="BQ77" s="59"/>
      <c r="BR77" s="59"/>
      <c r="BS77" s="59"/>
      <c r="BT77" s="59"/>
      <c r="BU77" s="59"/>
      <c r="BV77" s="59"/>
      <c r="BW77" s="59"/>
      <c r="BX77" s="59"/>
      <c r="BY77" s="59"/>
      <c r="BZ77" s="60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58"/>
      <c r="BM78" s="59"/>
      <c r="BN78" s="59"/>
      <c r="BO78" s="59"/>
      <c r="BP78" s="59"/>
      <c r="BQ78" s="59"/>
      <c r="BR78" s="59"/>
      <c r="BS78" s="59"/>
      <c r="BT78" s="59"/>
      <c r="BU78" s="59"/>
      <c r="BV78" s="59"/>
      <c r="BW78" s="59"/>
      <c r="BX78" s="59"/>
      <c r="BY78" s="59"/>
      <c r="BZ78" s="60"/>
    </row>
    <row r="79" spans="1:78" ht="13.5" customHeight="1" x14ac:dyDescent="0.15">
      <c r="A79" s="2"/>
      <c r="B79" s="16"/>
      <c r="C79" s="61" t="s">
        <v>36</v>
      </c>
      <c r="D79" s="61"/>
      <c r="E79" s="61"/>
      <c r="F79" s="61"/>
      <c r="G79" s="61"/>
      <c r="H79" s="61"/>
      <c r="I79" s="61"/>
      <c r="J79" s="61"/>
      <c r="K79" s="61"/>
      <c r="L79" s="61"/>
      <c r="M79" s="61"/>
      <c r="N79" s="61"/>
      <c r="O79" s="61"/>
      <c r="P79" s="61"/>
      <c r="Q79" s="61"/>
      <c r="R79" s="61"/>
      <c r="S79" s="61"/>
      <c r="T79" s="61"/>
      <c r="U79" s="19"/>
      <c r="V79" s="19"/>
      <c r="W79" s="61" t="s">
        <v>37</v>
      </c>
      <c r="X79" s="61"/>
      <c r="Y79" s="61"/>
      <c r="Z79" s="61"/>
      <c r="AA79" s="61"/>
      <c r="AB79" s="61"/>
      <c r="AC79" s="61"/>
      <c r="AD79" s="61"/>
      <c r="AE79" s="61"/>
      <c r="AF79" s="61"/>
      <c r="AG79" s="61"/>
      <c r="AH79" s="61"/>
      <c r="AI79" s="61"/>
      <c r="AJ79" s="61"/>
      <c r="AK79" s="61"/>
      <c r="AL79" s="61"/>
      <c r="AM79" s="61"/>
      <c r="AN79" s="61"/>
      <c r="AO79" s="19"/>
      <c r="AP79" s="19"/>
      <c r="AQ79" s="61" t="s">
        <v>38</v>
      </c>
      <c r="AR79" s="61"/>
      <c r="AS79" s="61"/>
      <c r="AT79" s="61"/>
      <c r="AU79" s="61"/>
      <c r="AV79" s="61"/>
      <c r="AW79" s="61"/>
      <c r="AX79" s="61"/>
      <c r="AY79" s="61"/>
      <c r="AZ79" s="61"/>
      <c r="BA79" s="61"/>
      <c r="BB79" s="61"/>
      <c r="BC79" s="61"/>
      <c r="BD79" s="61"/>
      <c r="BE79" s="61"/>
      <c r="BF79" s="61"/>
      <c r="BG79" s="61"/>
      <c r="BH79" s="61"/>
      <c r="BI79" s="17"/>
      <c r="BJ79" s="18"/>
      <c r="BK79" s="2"/>
      <c r="BL79" s="58"/>
      <c r="BM79" s="59"/>
      <c r="BN79" s="59"/>
      <c r="BO79" s="59"/>
      <c r="BP79" s="59"/>
      <c r="BQ79" s="59"/>
      <c r="BR79" s="59"/>
      <c r="BS79" s="59"/>
      <c r="BT79" s="59"/>
      <c r="BU79" s="59"/>
      <c r="BV79" s="59"/>
      <c r="BW79" s="59"/>
      <c r="BX79" s="59"/>
      <c r="BY79" s="59"/>
      <c r="BZ79" s="60"/>
    </row>
    <row r="80" spans="1:78" ht="13.5" customHeight="1" x14ac:dyDescent="0.15">
      <c r="A80" s="2"/>
      <c r="B80" s="16"/>
      <c r="C80" s="61"/>
      <c r="D80" s="61"/>
      <c r="E80" s="61"/>
      <c r="F80" s="61"/>
      <c r="G80" s="61"/>
      <c r="H80" s="61"/>
      <c r="I80" s="61"/>
      <c r="J80" s="61"/>
      <c r="K80" s="61"/>
      <c r="L80" s="61"/>
      <c r="M80" s="61"/>
      <c r="N80" s="61"/>
      <c r="O80" s="61"/>
      <c r="P80" s="61"/>
      <c r="Q80" s="61"/>
      <c r="R80" s="61"/>
      <c r="S80" s="61"/>
      <c r="T80" s="61"/>
      <c r="U80" s="19"/>
      <c r="V80" s="19"/>
      <c r="W80" s="61"/>
      <c r="X80" s="61"/>
      <c r="Y80" s="61"/>
      <c r="Z80" s="61"/>
      <c r="AA80" s="61"/>
      <c r="AB80" s="61"/>
      <c r="AC80" s="61"/>
      <c r="AD80" s="61"/>
      <c r="AE80" s="61"/>
      <c r="AF80" s="61"/>
      <c r="AG80" s="61"/>
      <c r="AH80" s="61"/>
      <c r="AI80" s="61"/>
      <c r="AJ80" s="61"/>
      <c r="AK80" s="61"/>
      <c r="AL80" s="61"/>
      <c r="AM80" s="61"/>
      <c r="AN80" s="61"/>
      <c r="AO80" s="19"/>
      <c r="AP80" s="19"/>
      <c r="AQ80" s="61"/>
      <c r="AR80" s="61"/>
      <c r="AS80" s="61"/>
      <c r="AT80" s="61"/>
      <c r="AU80" s="61"/>
      <c r="AV80" s="61"/>
      <c r="AW80" s="61"/>
      <c r="AX80" s="61"/>
      <c r="AY80" s="61"/>
      <c r="AZ80" s="61"/>
      <c r="BA80" s="61"/>
      <c r="BB80" s="61"/>
      <c r="BC80" s="61"/>
      <c r="BD80" s="61"/>
      <c r="BE80" s="61"/>
      <c r="BF80" s="61"/>
      <c r="BG80" s="61"/>
      <c r="BH80" s="61"/>
      <c r="BI80" s="17"/>
      <c r="BJ80" s="18"/>
      <c r="BK80" s="2"/>
      <c r="BL80" s="58"/>
      <c r="BM80" s="59"/>
      <c r="BN80" s="59"/>
      <c r="BO80" s="59"/>
      <c r="BP80" s="59"/>
      <c r="BQ80" s="59"/>
      <c r="BR80" s="59"/>
      <c r="BS80" s="59"/>
      <c r="BT80" s="59"/>
      <c r="BU80" s="59"/>
      <c r="BV80" s="59"/>
      <c r="BW80" s="59"/>
      <c r="BX80" s="59"/>
      <c r="BY80" s="59"/>
      <c r="BZ80" s="60"/>
    </row>
    <row r="81" spans="1:78" ht="13.5" customHeight="1" x14ac:dyDescent="0.15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58"/>
      <c r="BM81" s="59"/>
      <c r="BN81" s="59"/>
      <c r="BO81" s="59"/>
      <c r="BP81" s="59"/>
      <c r="BQ81" s="59"/>
      <c r="BR81" s="59"/>
      <c r="BS81" s="59"/>
      <c r="BT81" s="59"/>
      <c r="BU81" s="59"/>
      <c r="BV81" s="59"/>
      <c r="BW81" s="59"/>
      <c r="BX81" s="59"/>
      <c r="BY81" s="59"/>
      <c r="BZ81" s="60"/>
    </row>
    <row r="82" spans="1:78" ht="13.5" customHeight="1" x14ac:dyDescent="0.15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85"/>
      <c r="BM82" s="86"/>
      <c r="BN82" s="86"/>
      <c r="BO82" s="86"/>
      <c r="BP82" s="86"/>
      <c r="BQ82" s="86"/>
      <c r="BR82" s="86"/>
      <c r="BS82" s="86"/>
      <c r="BT82" s="86"/>
      <c r="BU82" s="86"/>
      <c r="BV82" s="86"/>
      <c r="BW82" s="86"/>
      <c r="BX82" s="86"/>
      <c r="BY82" s="86"/>
      <c r="BZ82" s="87"/>
    </row>
    <row r="83" spans="1:78" x14ac:dyDescent="0.15">
      <c r="C83" s="2" t="s">
        <v>39</v>
      </c>
    </row>
  </sheetData>
  <sheetProtection password="8649" sheet="1" objects="1" scenarios="1" formatCells="0" formatColumns="0" formatRows="0"/>
  <mergeCells count="53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AY10:BF10"/>
    <mergeCell ref="BL10:BM10"/>
    <mergeCell ref="BL11:BZ13"/>
    <mergeCell ref="B14:BJ15"/>
    <mergeCell ref="BL14:BZ15"/>
    <mergeCell ref="B10:I10"/>
    <mergeCell ref="J10:Q10"/>
    <mergeCell ref="R10:Y10"/>
    <mergeCell ref="Z10:AG10"/>
    <mergeCell ref="AI10:AP10"/>
    <mergeCell ref="AQ10:AX10"/>
    <mergeCell ref="BL16:BZ44"/>
    <mergeCell ref="C34:P35"/>
    <mergeCell ref="R34:AE35"/>
    <mergeCell ref="AG34:AT35"/>
    <mergeCell ref="AV34:BI35"/>
    <mergeCell ref="AY8:BF8"/>
    <mergeCell ref="BL8:BM8"/>
    <mergeCell ref="B9:I9"/>
    <mergeCell ref="J9:Q9"/>
    <mergeCell ref="R9:Y9"/>
    <mergeCell ref="Z9:AG9"/>
    <mergeCell ref="AI9:AP9"/>
    <mergeCell ref="AQ9:AX9"/>
    <mergeCell ref="AY9:BF9"/>
    <mergeCell ref="BL9:BM9"/>
    <mergeCell ref="B8:I8"/>
    <mergeCell ref="J8:Q8"/>
    <mergeCell ref="R8:Y8"/>
    <mergeCell ref="Z8:AG8"/>
    <mergeCell ref="AI8:AP8"/>
    <mergeCell ref="AQ8:AX8"/>
    <mergeCell ref="B2:BZ4"/>
    <mergeCell ref="B6:AG6"/>
    <mergeCell ref="B7:I7"/>
    <mergeCell ref="J7:Q7"/>
    <mergeCell ref="R7:Y7"/>
    <mergeCell ref="Z7:AG7"/>
    <mergeCell ref="AI7:AP7"/>
    <mergeCell ref="AQ7:AX7"/>
    <mergeCell ref="AY7:BF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M10"/>
  <sheetViews>
    <sheetView showGridLines="0" workbookViewId="0"/>
  </sheetViews>
  <sheetFormatPr defaultRowHeight="13.5" x14ac:dyDescent="0.15"/>
  <cols>
    <col min="2" max="143" width="11.875" customWidth="1"/>
  </cols>
  <sheetData>
    <row r="1" spans="1:143" x14ac:dyDescent="0.15">
      <c r="A1" t="s">
        <v>40</v>
      </c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>
        <v>1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/>
      <c r="AH1" s="25">
        <v>1</v>
      </c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/>
      <c r="AS1" s="25">
        <v>1</v>
      </c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/>
      <c r="BD1" s="25">
        <v>1</v>
      </c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/>
      <c r="BO1" s="25">
        <v>1</v>
      </c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/>
      <c r="BZ1" s="25">
        <v>1</v>
      </c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/>
      <c r="CK1" s="25">
        <v>1</v>
      </c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/>
      <c r="CV1" s="25">
        <v>1</v>
      </c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/>
      <c r="DG1" s="25">
        <v>1</v>
      </c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/>
      <c r="DR1" s="25">
        <v>1</v>
      </c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/>
      <c r="EC1" s="25">
        <v>1</v>
      </c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/>
    </row>
    <row r="2" spans="1:143" x14ac:dyDescent="0.15">
      <c r="A2" s="26" t="s">
        <v>41</v>
      </c>
      <c r="B2" s="26">
        <f>COLUMN()-1</f>
        <v>1</v>
      </c>
      <c r="C2" s="26">
        <f t="shared" ref="C2:BQ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ref="BR2:EC2" si="1">COLUMN()-1</f>
        <v>69</v>
      </c>
      <c r="BS2" s="26">
        <f t="shared" si="1"/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ref="ED2:EM2" si="2">COLUMN()-1</f>
        <v>133</v>
      </c>
      <c r="EE2" s="26">
        <f t="shared" si="2"/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</row>
    <row r="3" spans="1:143" x14ac:dyDescent="0.15">
      <c r="A3" s="26" t="s">
        <v>42</v>
      </c>
      <c r="B3" s="27" t="s">
        <v>43</v>
      </c>
      <c r="C3" s="27" t="s">
        <v>44</v>
      </c>
      <c r="D3" s="27" t="s">
        <v>45</v>
      </c>
      <c r="E3" s="27" t="s">
        <v>46</v>
      </c>
      <c r="F3" s="27" t="s">
        <v>47</v>
      </c>
      <c r="G3" s="27" t="s">
        <v>48</v>
      </c>
      <c r="H3" s="89" t="s">
        <v>49</v>
      </c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1"/>
      <c r="W3" s="95" t="s">
        <v>50</v>
      </c>
      <c r="X3" s="88"/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AR3" s="88"/>
      <c r="AS3" s="88"/>
      <c r="AT3" s="88"/>
      <c r="AU3" s="88"/>
      <c r="AV3" s="88"/>
      <c r="AW3" s="88"/>
      <c r="AX3" s="88"/>
      <c r="AY3" s="88"/>
      <c r="AZ3" s="88"/>
      <c r="BA3" s="88"/>
      <c r="BB3" s="88"/>
      <c r="BC3" s="88"/>
      <c r="BD3" s="88"/>
      <c r="BE3" s="88"/>
      <c r="BF3" s="88"/>
      <c r="BG3" s="88"/>
      <c r="BH3" s="88"/>
      <c r="BI3" s="88"/>
      <c r="BJ3" s="88"/>
      <c r="BK3" s="88"/>
      <c r="BL3" s="88"/>
      <c r="BM3" s="88"/>
      <c r="BN3" s="88"/>
      <c r="BO3" s="88"/>
      <c r="BP3" s="88"/>
      <c r="BQ3" s="88"/>
      <c r="BR3" s="88"/>
      <c r="BS3" s="88"/>
      <c r="BT3" s="88"/>
      <c r="BU3" s="88"/>
      <c r="BV3" s="88"/>
      <c r="BW3" s="88"/>
      <c r="BX3" s="88"/>
      <c r="BY3" s="88"/>
      <c r="BZ3" s="88"/>
      <c r="CA3" s="88"/>
      <c r="CB3" s="88"/>
      <c r="CC3" s="88"/>
      <c r="CD3" s="88"/>
      <c r="CE3" s="88"/>
      <c r="CF3" s="88"/>
      <c r="CG3" s="88"/>
      <c r="CH3" s="88"/>
      <c r="CI3" s="88"/>
      <c r="CJ3" s="88"/>
      <c r="CK3" s="88"/>
      <c r="CL3" s="88"/>
      <c r="CM3" s="88"/>
      <c r="CN3" s="88"/>
      <c r="CO3" s="88"/>
      <c r="CP3" s="88"/>
      <c r="CQ3" s="88"/>
      <c r="CR3" s="88"/>
      <c r="CS3" s="88"/>
      <c r="CT3" s="88"/>
      <c r="CU3" s="88"/>
      <c r="CV3" s="88"/>
      <c r="CW3" s="88"/>
      <c r="CX3" s="88"/>
      <c r="CY3" s="88"/>
      <c r="CZ3" s="88"/>
      <c r="DA3" s="88"/>
      <c r="DB3" s="88"/>
      <c r="DC3" s="88"/>
      <c r="DD3" s="88"/>
      <c r="DE3" s="88"/>
      <c r="DF3" s="88"/>
      <c r="DG3" s="88" t="s">
        <v>51</v>
      </c>
      <c r="DH3" s="88"/>
      <c r="DI3" s="88"/>
      <c r="DJ3" s="88"/>
      <c r="DK3" s="88"/>
      <c r="DL3" s="88"/>
      <c r="DM3" s="88"/>
      <c r="DN3" s="88"/>
      <c r="DO3" s="88"/>
      <c r="DP3" s="88"/>
      <c r="DQ3" s="88"/>
      <c r="DR3" s="88"/>
      <c r="DS3" s="88"/>
      <c r="DT3" s="88"/>
      <c r="DU3" s="88"/>
      <c r="DV3" s="88"/>
      <c r="DW3" s="88"/>
      <c r="DX3" s="88"/>
      <c r="DY3" s="88"/>
      <c r="DZ3" s="88"/>
      <c r="EA3" s="88"/>
      <c r="EB3" s="88"/>
      <c r="EC3" s="88"/>
      <c r="ED3" s="88"/>
      <c r="EE3" s="88"/>
      <c r="EF3" s="88"/>
      <c r="EG3" s="88"/>
      <c r="EH3" s="88"/>
      <c r="EI3" s="88"/>
      <c r="EJ3" s="88"/>
      <c r="EK3" s="88"/>
      <c r="EL3" s="88"/>
      <c r="EM3" s="88"/>
    </row>
    <row r="4" spans="1:143" x14ac:dyDescent="0.15">
      <c r="A4" s="26" t="s">
        <v>52</v>
      </c>
      <c r="B4" s="28"/>
      <c r="C4" s="28"/>
      <c r="D4" s="28"/>
      <c r="E4" s="28"/>
      <c r="F4" s="28"/>
      <c r="G4" s="28"/>
      <c r="H4" s="92"/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93"/>
      <c r="U4" s="93"/>
      <c r="V4" s="94"/>
      <c r="W4" s="88" t="s">
        <v>53</v>
      </c>
      <c r="X4" s="88"/>
      <c r="Y4" s="88"/>
      <c r="Z4" s="88"/>
      <c r="AA4" s="88"/>
      <c r="AB4" s="88"/>
      <c r="AC4" s="88"/>
      <c r="AD4" s="88"/>
      <c r="AE4" s="88"/>
      <c r="AF4" s="88"/>
      <c r="AG4" s="88"/>
      <c r="AH4" s="88" t="s">
        <v>54</v>
      </c>
      <c r="AI4" s="88"/>
      <c r="AJ4" s="88"/>
      <c r="AK4" s="88"/>
      <c r="AL4" s="88"/>
      <c r="AM4" s="88"/>
      <c r="AN4" s="88"/>
      <c r="AO4" s="88"/>
      <c r="AP4" s="88"/>
      <c r="AQ4" s="88"/>
      <c r="AR4" s="88"/>
      <c r="AS4" s="88" t="s">
        <v>55</v>
      </c>
      <c r="AT4" s="88"/>
      <c r="AU4" s="88"/>
      <c r="AV4" s="88"/>
      <c r="AW4" s="88"/>
      <c r="AX4" s="88"/>
      <c r="AY4" s="88"/>
      <c r="AZ4" s="88"/>
      <c r="BA4" s="88"/>
      <c r="BB4" s="88"/>
      <c r="BC4" s="88"/>
      <c r="BD4" s="88" t="s">
        <v>56</v>
      </c>
      <c r="BE4" s="88"/>
      <c r="BF4" s="88"/>
      <c r="BG4" s="88"/>
      <c r="BH4" s="88"/>
      <c r="BI4" s="88"/>
      <c r="BJ4" s="88"/>
      <c r="BK4" s="88"/>
      <c r="BL4" s="88"/>
      <c r="BM4" s="88"/>
      <c r="BN4" s="88"/>
      <c r="BO4" s="88" t="s">
        <v>57</v>
      </c>
      <c r="BP4" s="88"/>
      <c r="BQ4" s="88"/>
      <c r="BR4" s="88"/>
      <c r="BS4" s="88"/>
      <c r="BT4" s="88"/>
      <c r="BU4" s="88"/>
      <c r="BV4" s="88"/>
      <c r="BW4" s="88"/>
      <c r="BX4" s="88"/>
      <c r="BY4" s="88"/>
      <c r="BZ4" s="88" t="s">
        <v>58</v>
      </c>
      <c r="CA4" s="88"/>
      <c r="CB4" s="88"/>
      <c r="CC4" s="88"/>
      <c r="CD4" s="88"/>
      <c r="CE4" s="88"/>
      <c r="CF4" s="88"/>
      <c r="CG4" s="88"/>
      <c r="CH4" s="88"/>
      <c r="CI4" s="88"/>
      <c r="CJ4" s="88"/>
      <c r="CK4" s="88" t="s">
        <v>59</v>
      </c>
      <c r="CL4" s="88"/>
      <c r="CM4" s="88"/>
      <c r="CN4" s="88"/>
      <c r="CO4" s="88"/>
      <c r="CP4" s="88"/>
      <c r="CQ4" s="88"/>
      <c r="CR4" s="88"/>
      <c r="CS4" s="88"/>
      <c r="CT4" s="88"/>
      <c r="CU4" s="88"/>
      <c r="CV4" s="88" t="s">
        <v>60</v>
      </c>
      <c r="CW4" s="88"/>
      <c r="CX4" s="88"/>
      <c r="CY4" s="88"/>
      <c r="CZ4" s="88"/>
      <c r="DA4" s="88"/>
      <c r="DB4" s="88"/>
      <c r="DC4" s="88"/>
      <c r="DD4" s="88"/>
      <c r="DE4" s="88"/>
      <c r="DF4" s="88"/>
      <c r="DG4" s="88" t="s">
        <v>61</v>
      </c>
      <c r="DH4" s="88"/>
      <c r="DI4" s="88"/>
      <c r="DJ4" s="88"/>
      <c r="DK4" s="88"/>
      <c r="DL4" s="88"/>
      <c r="DM4" s="88"/>
      <c r="DN4" s="88"/>
      <c r="DO4" s="88"/>
      <c r="DP4" s="88"/>
      <c r="DQ4" s="88"/>
      <c r="DR4" s="88" t="s">
        <v>62</v>
      </c>
      <c r="DS4" s="88"/>
      <c r="DT4" s="88"/>
      <c r="DU4" s="88"/>
      <c r="DV4" s="88"/>
      <c r="DW4" s="88"/>
      <c r="DX4" s="88"/>
      <c r="DY4" s="88"/>
      <c r="DZ4" s="88"/>
      <c r="EA4" s="88"/>
      <c r="EB4" s="88"/>
      <c r="EC4" s="88" t="s">
        <v>63</v>
      </c>
      <c r="ED4" s="88"/>
      <c r="EE4" s="88"/>
      <c r="EF4" s="88"/>
      <c r="EG4" s="88"/>
      <c r="EH4" s="88"/>
      <c r="EI4" s="88"/>
      <c r="EJ4" s="88"/>
      <c r="EK4" s="88"/>
      <c r="EL4" s="88"/>
      <c r="EM4" s="88"/>
    </row>
    <row r="5" spans="1:143" x14ac:dyDescent="0.15">
      <c r="A5" s="26" t="s">
        <v>64</v>
      </c>
      <c r="B5" s="29"/>
      <c r="C5" s="29"/>
      <c r="D5" s="29"/>
      <c r="E5" s="29"/>
      <c r="F5" s="29"/>
      <c r="G5" s="29"/>
      <c r="H5" s="30" t="s">
        <v>65</v>
      </c>
      <c r="I5" s="30" t="s">
        <v>66</v>
      </c>
      <c r="J5" s="30" t="s">
        <v>67</v>
      </c>
      <c r="K5" s="30" t="s">
        <v>68</v>
      </c>
      <c r="L5" s="30" t="s">
        <v>69</v>
      </c>
      <c r="M5" s="30" t="s">
        <v>70</v>
      </c>
      <c r="N5" s="30" t="s">
        <v>71</v>
      </c>
      <c r="O5" s="30" t="s">
        <v>72</v>
      </c>
      <c r="P5" s="30" t="s">
        <v>73</v>
      </c>
      <c r="Q5" s="30" t="s">
        <v>74</v>
      </c>
      <c r="R5" s="30" t="s">
        <v>75</v>
      </c>
      <c r="S5" s="30" t="s">
        <v>76</v>
      </c>
      <c r="T5" s="30" t="s">
        <v>77</v>
      </c>
      <c r="U5" s="30" t="s">
        <v>78</v>
      </c>
      <c r="V5" s="30" t="s">
        <v>79</v>
      </c>
      <c r="W5" s="30" t="s">
        <v>80</v>
      </c>
      <c r="X5" s="30" t="s">
        <v>81</v>
      </c>
      <c r="Y5" s="30" t="s">
        <v>82</v>
      </c>
      <c r="Z5" s="30" t="s">
        <v>83</v>
      </c>
      <c r="AA5" s="30" t="s">
        <v>84</v>
      </c>
      <c r="AB5" s="30" t="s">
        <v>85</v>
      </c>
      <c r="AC5" s="30" t="s">
        <v>86</v>
      </c>
      <c r="AD5" s="30" t="s">
        <v>87</v>
      </c>
      <c r="AE5" s="30" t="s">
        <v>88</v>
      </c>
      <c r="AF5" s="30" t="s">
        <v>89</v>
      </c>
      <c r="AG5" s="30" t="s">
        <v>90</v>
      </c>
      <c r="AH5" s="30" t="s">
        <v>80</v>
      </c>
      <c r="AI5" s="30" t="s">
        <v>81</v>
      </c>
      <c r="AJ5" s="30" t="s">
        <v>82</v>
      </c>
      <c r="AK5" s="30" t="s">
        <v>83</v>
      </c>
      <c r="AL5" s="30" t="s">
        <v>84</v>
      </c>
      <c r="AM5" s="30" t="s">
        <v>85</v>
      </c>
      <c r="AN5" s="30" t="s">
        <v>86</v>
      </c>
      <c r="AO5" s="30" t="s">
        <v>87</v>
      </c>
      <c r="AP5" s="30" t="s">
        <v>88</v>
      </c>
      <c r="AQ5" s="30" t="s">
        <v>89</v>
      </c>
      <c r="AR5" s="30" t="s">
        <v>91</v>
      </c>
      <c r="AS5" s="30" t="s">
        <v>80</v>
      </c>
      <c r="AT5" s="30" t="s">
        <v>81</v>
      </c>
      <c r="AU5" s="30" t="s">
        <v>82</v>
      </c>
      <c r="AV5" s="30" t="s">
        <v>83</v>
      </c>
      <c r="AW5" s="30" t="s">
        <v>84</v>
      </c>
      <c r="AX5" s="30" t="s">
        <v>85</v>
      </c>
      <c r="AY5" s="30" t="s">
        <v>86</v>
      </c>
      <c r="AZ5" s="30" t="s">
        <v>87</v>
      </c>
      <c r="BA5" s="30" t="s">
        <v>88</v>
      </c>
      <c r="BB5" s="30" t="s">
        <v>89</v>
      </c>
      <c r="BC5" s="30" t="s">
        <v>91</v>
      </c>
      <c r="BD5" s="30" t="s">
        <v>80</v>
      </c>
      <c r="BE5" s="30" t="s">
        <v>81</v>
      </c>
      <c r="BF5" s="30" t="s">
        <v>82</v>
      </c>
      <c r="BG5" s="30" t="s">
        <v>83</v>
      </c>
      <c r="BH5" s="30" t="s">
        <v>84</v>
      </c>
      <c r="BI5" s="30" t="s">
        <v>85</v>
      </c>
      <c r="BJ5" s="30" t="s">
        <v>86</v>
      </c>
      <c r="BK5" s="30" t="s">
        <v>87</v>
      </c>
      <c r="BL5" s="30" t="s">
        <v>88</v>
      </c>
      <c r="BM5" s="30" t="s">
        <v>89</v>
      </c>
      <c r="BN5" s="30" t="s">
        <v>91</v>
      </c>
      <c r="BO5" s="30" t="s">
        <v>80</v>
      </c>
      <c r="BP5" s="30" t="s">
        <v>81</v>
      </c>
      <c r="BQ5" s="30" t="s">
        <v>82</v>
      </c>
      <c r="BR5" s="30" t="s">
        <v>83</v>
      </c>
      <c r="BS5" s="30" t="s">
        <v>84</v>
      </c>
      <c r="BT5" s="30" t="s">
        <v>85</v>
      </c>
      <c r="BU5" s="30" t="s">
        <v>86</v>
      </c>
      <c r="BV5" s="30" t="s">
        <v>87</v>
      </c>
      <c r="BW5" s="30" t="s">
        <v>88</v>
      </c>
      <c r="BX5" s="30" t="s">
        <v>89</v>
      </c>
      <c r="BY5" s="30" t="s">
        <v>91</v>
      </c>
      <c r="BZ5" s="30" t="s">
        <v>80</v>
      </c>
      <c r="CA5" s="30" t="s">
        <v>81</v>
      </c>
      <c r="CB5" s="30" t="s">
        <v>82</v>
      </c>
      <c r="CC5" s="30" t="s">
        <v>83</v>
      </c>
      <c r="CD5" s="30" t="s">
        <v>84</v>
      </c>
      <c r="CE5" s="30" t="s">
        <v>85</v>
      </c>
      <c r="CF5" s="30" t="s">
        <v>86</v>
      </c>
      <c r="CG5" s="30" t="s">
        <v>87</v>
      </c>
      <c r="CH5" s="30" t="s">
        <v>88</v>
      </c>
      <c r="CI5" s="30" t="s">
        <v>89</v>
      </c>
      <c r="CJ5" s="30" t="s">
        <v>91</v>
      </c>
      <c r="CK5" s="30" t="s">
        <v>80</v>
      </c>
      <c r="CL5" s="30" t="s">
        <v>81</v>
      </c>
      <c r="CM5" s="30" t="s">
        <v>82</v>
      </c>
      <c r="CN5" s="30" t="s">
        <v>83</v>
      </c>
      <c r="CO5" s="30" t="s">
        <v>84</v>
      </c>
      <c r="CP5" s="30" t="s">
        <v>85</v>
      </c>
      <c r="CQ5" s="30" t="s">
        <v>86</v>
      </c>
      <c r="CR5" s="30" t="s">
        <v>87</v>
      </c>
      <c r="CS5" s="30" t="s">
        <v>88</v>
      </c>
      <c r="CT5" s="30" t="s">
        <v>89</v>
      </c>
      <c r="CU5" s="30" t="s">
        <v>91</v>
      </c>
      <c r="CV5" s="30" t="s">
        <v>80</v>
      </c>
      <c r="CW5" s="30" t="s">
        <v>81</v>
      </c>
      <c r="CX5" s="30" t="s">
        <v>82</v>
      </c>
      <c r="CY5" s="30" t="s">
        <v>83</v>
      </c>
      <c r="CZ5" s="30" t="s">
        <v>84</v>
      </c>
      <c r="DA5" s="30" t="s">
        <v>85</v>
      </c>
      <c r="DB5" s="30" t="s">
        <v>86</v>
      </c>
      <c r="DC5" s="30" t="s">
        <v>87</v>
      </c>
      <c r="DD5" s="30" t="s">
        <v>88</v>
      </c>
      <c r="DE5" s="30" t="s">
        <v>89</v>
      </c>
      <c r="DF5" s="30" t="s">
        <v>91</v>
      </c>
      <c r="DG5" s="30" t="s">
        <v>80</v>
      </c>
      <c r="DH5" s="30" t="s">
        <v>81</v>
      </c>
      <c r="DI5" s="30" t="s">
        <v>82</v>
      </c>
      <c r="DJ5" s="30" t="s">
        <v>83</v>
      </c>
      <c r="DK5" s="30" t="s">
        <v>84</v>
      </c>
      <c r="DL5" s="30" t="s">
        <v>85</v>
      </c>
      <c r="DM5" s="30" t="s">
        <v>86</v>
      </c>
      <c r="DN5" s="30" t="s">
        <v>87</v>
      </c>
      <c r="DO5" s="30" t="s">
        <v>88</v>
      </c>
      <c r="DP5" s="30" t="s">
        <v>89</v>
      </c>
      <c r="DQ5" s="30" t="s">
        <v>91</v>
      </c>
      <c r="DR5" s="30" t="s">
        <v>80</v>
      </c>
      <c r="DS5" s="30" t="s">
        <v>81</v>
      </c>
      <c r="DT5" s="30" t="s">
        <v>82</v>
      </c>
      <c r="DU5" s="30" t="s">
        <v>83</v>
      </c>
      <c r="DV5" s="30" t="s">
        <v>84</v>
      </c>
      <c r="DW5" s="30" t="s">
        <v>85</v>
      </c>
      <c r="DX5" s="30" t="s">
        <v>86</v>
      </c>
      <c r="DY5" s="30" t="s">
        <v>87</v>
      </c>
      <c r="DZ5" s="30" t="s">
        <v>88</v>
      </c>
      <c r="EA5" s="30" t="s">
        <v>89</v>
      </c>
      <c r="EB5" s="30" t="s">
        <v>91</v>
      </c>
      <c r="EC5" s="30" t="s">
        <v>80</v>
      </c>
      <c r="ED5" s="30" t="s">
        <v>81</v>
      </c>
      <c r="EE5" s="30" t="s">
        <v>82</v>
      </c>
      <c r="EF5" s="30" t="s">
        <v>83</v>
      </c>
      <c r="EG5" s="30" t="s">
        <v>84</v>
      </c>
      <c r="EH5" s="30" t="s">
        <v>85</v>
      </c>
      <c r="EI5" s="30" t="s">
        <v>86</v>
      </c>
      <c r="EJ5" s="30" t="s">
        <v>87</v>
      </c>
      <c r="EK5" s="30" t="s">
        <v>88</v>
      </c>
      <c r="EL5" s="30" t="s">
        <v>89</v>
      </c>
      <c r="EM5" s="30" t="s">
        <v>91</v>
      </c>
    </row>
    <row r="6" spans="1:143" s="34" customFormat="1" x14ac:dyDescent="0.15">
      <c r="A6" s="26" t="s">
        <v>92</v>
      </c>
      <c r="B6" s="31">
        <f>B7</f>
        <v>2015</v>
      </c>
      <c r="C6" s="31">
        <f t="shared" ref="C6:V6" si="3">C7</f>
        <v>122360</v>
      </c>
      <c r="D6" s="31">
        <f t="shared" si="3"/>
        <v>46</v>
      </c>
      <c r="E6" s="31">
        <f t="shared" si="3"/>
        <v>1</v>
      </c>
      <c r="F6" s="31">
        <f t="shared" si="3"/>
        <v>0</v>
      </c>
      <c r="G6" s="31">
        <f t="shared" si="3"/>
        <v>5</v>
      </c>
      <c r="H6" s="31" t="str">
        <f t="shared" si="3"/>
        <v>千葉県　香取市</v>
      </c>
      <c r="I6" s="31" t="str">
        <f t="shared" si="3"/>
        <v>法適用</v>
      </c>
      <c r="J6" s="31" t="str">
        <f t="shared" si="3"/>
        <v>水道事業</v>
      </c>
      <c r="K6" s="31" t="str">
        <f t="shared" si="3"/>
        <v>簡易水道事業</v>
      </c>
      <c r="L6" s="31" t="str">
        <f t="shared" si="3"/>
        <v>C3</v>
      </c>
      <c r="M6" s="32" t="str">
        <f t="shared" si="3"/>
        <v>-</v>
      </c>
      <c r="N6" s="32">
        <f t="shared" si="3"/>
        <v>39.54</v>
      </c>
      <c r="O6" s="32">
        <f t="shared" si="3"/>
        <v>4</v>
      </c>
      <c r="P6" s="32">
        <f t="shared" si="3"/>
        <v>4644</v>
      </c>
      <c r="Q6" s="32">
        <f t="shared" si="3"/>
        <v>80015</v>
      </c>
      <c r="R6" s="32">
        <f t="shared" si="3"/>
        <v>262.35000000000002</v>
      </c>
      <c r="S6" s="32">
        <f t="shared" si="3"/>
        <v>304.99</v>
      </c>
      <c r="T6" s="32">
        <f t="shared" si="3"/>
        <v>3189</v>
      </c>
      <c r="U6" s="32">
        <f t="shared" si="3"/>
        <v>29.05</v>
      </c>
      <c r="V6" s="32">
        <f t="shared" si="3"/>
        <v>109.78</v>
      </c>
      <c r="W6" s="33">
        <f>IF(W7="",NA(),W7)</f>
        <v>111.98</v>
      </c>
      <c r="X6" s="33">
        <f t="shared" ref="X6:AF6" si="4">IF(X7="",NA(),X7)</f>
        <v>111.49</v>
      </c>
      <c r="Y6" s="33">
        <f t="shared" si="4"/>
        <v>109.57</v>
      </c>
      <c r="Z6" s="33">
        <f t="shared" si="4"/>
        <v>109.27</v>
      </c>
      <c r="AA6" s="33">
        <f t="shared" si="4"/>
        <v>132.99</v>
      </c>
      <c r="AB6" s="33">
        <f t="shared" si="4"/>
        <v>106.07</v>
      </c>
      <c r="AC6" s="33">
        <f t="shared" si="4"/>
        <v>108.9</v>
      </c>
      <c r="AD6" s="33">
        <f t="shared" si="4"/>
        <v>97.04</v>
      </c>
      <c r="AE6" s="33">
        <f t="shared" si="4"/>
        <v>103.86</v>
      </c>
      <c r="AF6" s="33">
        <f t="shared" si="4"/>
        <v>111.5</v>
      </c>
      <c r="AG6" s="32" t="str">
        <f>IF(AG7="","",IF(AG7="-","【-】","【"&amp;SUBSTITUTE(TEXT(AG7,"#,##0.00"),"-","△")&amp;"】"))</f>
        <v>【104.78】</v>
      </c>
      <c r="AH6" s="33">
        <f>IF(AH7="",NA(),AH7)</f>
        <v>232.08</v>
      </c>
      <c r="AI6" s="33">
        <f t="shared" ref="AI6:AQ6" si="5">IF(AI7="",NA(),AI7)</f>
        <v>216.28</v>
      </c>
      <c r="AJ6" s="33">
        <f t="shared" si="5"/>
        <v>204.91</v>
      </c>
      <c r="AK6" s="33">
        <f t="shared" si="5"/>
        <v>180.12</v>
      </c>
      <c r="AL6" s="33">
        <f t="shared" si="5"/>
        <v>101.98</v>
      </c>
      <c r="AM6" s="33">
        <f t="shared" si="5"/>
        <v>35.659999999999997</v>
      </c>
      <c r="AN6" s="33">
        <f t="shared" si="5"/>
        <v>34.049999999999997</v>
      </c>
      <c r="AO6" s="33">
        <f t="shared" si="5"/>
        <v>103.06</v>
      </c>
      <c r="AP6" s="33">
        <f t="shared" si="5"/>
        <v>42.39</v>
      </c>
      <c r="AQ6" s="33">
        <f t="shared" si="5"/>
        <v>7.41</v>
      </c>
      <c r="AR6" s="32" t="str">
        <f>IF(AR7="","",IF(AR7="-","【-】","【"&amp;SUBSTITUTE(TEXT(AR7,"#,##0.00"),"-","△")&amp;"】"))</f>
        <v>【38.15】</v>
      </c>
      <c r="AS6" s="33">
        <f>IF(AS7="",NA(),AS7)</f>
        <v>4405</v>
      </c>
      <c r="AT6" s="33">
        <f t="shared" ref="AT6:BB6" si="6">IF(AT7="",NA(),AT7)</f>
        <v>6288.94</v>
      </c>
      <c r="AU6" s="33">
        <f t="shared" si="6"/>
        <v>491.88</v>
      </c>
      <c r="AV6" s="33">
        <f t="shared" si="6"/>
        <v>406.61</v>
      </c>
      <c r="AW6" s="33">
        <f t="shared" si="6"/>
        <v>461.94</v>
      </c>
      <c r="AX6" s="33">
        <f t="shared" si="6"/>
        <v>1529.6</v>
      </c>
      <c r="AY6" s="33">
        <f t="shared" si="6"/>
        <v>1025.1400000000001</v>
      </c>
      <c r="AZ6" s="33">
        <f t="shared" si="6"/>
        <v>1435.5</v>
      </c>
      <c r="BA6" s="33">
        <f t="shared" si="6"/>
        <v>432.1</v>
      </c>
      <c r="BB6" s="33">
        <f t="shared" si="6"/>
        <v>515.9</v>
      </c>
      <c r="BC6" s="32" t="str">
        <f>IF(BC7="","",IF(BC7="-","【-】","【"&amp;SUBSTITUTE(TEXT(BC7,"#,##0.00"),"-","△")&amp;"】"))</f>
        <v>【340.04】</v>
      </c>
      <c r="BD6" s="33">
        <f>IF(BD7="",NA(),BD7)</f>
        <v>2055.16</v>
      </c>
      <c r="BE6" s="33">
        <f t="shared" ref="BE6:BM6" si="7">IF(BE7="",NA(),BE7)</f>
        <v>1996.09</v>
      </c>
      <c r="BF6" s="33">
        <f t="shared" si="7"/>
        <v>2091.27</v>
      </c>
      <c r="BG6" s="33">
        <f t="shared" si="7"/>
        <v>2019.05</v>
      </c>
      <c r="BH6" s="33">
        <f t="shared" si="7"/>
        <v>1936.5</v>
      </c>
      <c r="BI6" s="33">
        <f t="shared" si="7"/>
        <v>783.24</v>
      </c>
      <c r="BJ6" s="33">
        <f t="shared" si="7"/>
        <v>801.34</v>
      </c>
      <c r="BK6" s="33">
        <f t="shared" si="7"/>
        <v>1025.47</v>
      </c>
      <c r="BL6" s="33">
        <f t="shared" si="7"/>
        <v>952.88</v>
      </c>
      <c r="BM6" s="33">
        <f t="shared" si="7"/>
        <v>771.33</v>
      </c>
      <c r="BN6" s="32" t="str">
        <f>IF(BN7="","",IF(BN7="-","【-】","【"&amp;SUBSTITUTE(TEXT(BN7,"#,##0.00"),"-","△")&amp;"】"))</f>
        <v>【870.69】</v>
      </c>
      <c r="BO6" s="33">
        <f>IF(BO7="",NA(),BO7)</f>
        <v>53.19</v>
      </c>
      <c r="BP6" s="33">
        <f t="shared" ref="BP6:BX6" si="8">IF(BP7="",NA(),BP7)</f>
        <v>53.68</v>
      </c>
      <c r="BQ6" s="33">
        <f t="shared" si="8"/>
        <v>52.53</v>
      </c>
      <c r="BR6" s="33">
        <f t="shared" si="8"/>
        <v>44.87</v>
      </c>
      <c r="BS6" s="33">
        <f t="shared" si="8"/>
        <v>50.69</v>
      </c>
      <c r="BT6" s="33">
        <f t="shared" si="8"/>
        <v>58.96</v>
      </c>
      <c r="BU6" s="33">
        <f t="shared" si="8"/>
        <v>58.34</v>
      </c>
      <c r="BV6" s="33">
        <f t="shared" si="8"/>
        <v>57.29</v>
      </c>
      <c r="BW6" s="33">
        <f t="shared" si="8"/>
        <v>62.32</v>
      </c>
      <c r="BX6" s="33">
        <f t="shared" si="8"/>
        <v>69.099999999999994</v>
      </c>
      <c r="BY6" s="32" t="str">
        <f>IF(BY7="","",IF(BY7="-","【-】","【"&amp;SUBSTITUTE(TEXT(BY7,"#,##0.00"),"-","△")&amp;"】"))</f>
        <v>【66.50】</v>
      </c>
      <c r="BZ6" s="33">
        <f>IF(BZ7="",NA(),BZ7)</f>
        <v>473.09</v>
      </c>
      <c r="CA6" s="33">
        <f t="shared" ref="CA6:CI6" si="9">IF(CA7="",NA(),CA7)</f>
        <v>469.85</v>
      </c>
      <c r="CB6" s="33">
        <f t="shared" si="9"/>
        <v>477.78</v>
      </c>
      <c r="CC6" s="33">
        <f t="shared" si="9"/>
        <v>560.16999999999996</v>
      </c>
      <c r="CD6" s="33">
        <f t="shared" si="9"/>
        <v>494.8</v>
      </c>
      <c r="CE6" s="33">
        <f t="shared" si="9"/>
        <v>354.34</v>
      </c>
      <c r="CF6" s="33">
        <f t="shared" si="9"/>
        <v>359.11</v>
      </c>
      <c r="CG6" s="33">
        <f t="shared" si="9"/>
        <v>360.94</v>
      </c>
      <c r="CH6" s="33">
        <f t="shared" si="9"/>
        <v>326.38</v>
      </c>
      <c r="CI6" s="33">
        <f t="shared" si="9"/>
        <v>297.49</v>
      </c>
      <c r="CJ6" s="32" t="str">
        <f>IF(CJ7="","",IF(CJ7="-","【-】","【"&amp;SUBSTITUTE(TEXT(CJ7,"#,##0.00"),"-","△")&amp;"】"))</f>
        <v>【294.21】</v>
      </c>
      <c r="CK6" s="33">
        <f>IF(CK7="",NA(),CK7)</f>
        <v>56.99</v>
      </c>
      <c r="CL6" s="33">
        <f t="shared" ref="CL6:CT6" si="10">IF(CL7="",NA(),CL7)</f>
        <v>54.75</v>
      </c>
      <c r="CM6" s="33">
        <f t="shared" si="10"/>
        <v>54.17</v>
      </c>
      <c r="CN6" s="33">
        <f t="shared" si="10"/>
        <v>53.25</v>
      </c>
      <c r="CO6" s="33">
        <f t="shared" si="10"/>
        <v>58.16</v>
      </c>
      <c r="CP6" s="33">
        <f t="shared" si="10"/>
        <v>51.06</v>
      </c>
      <c r="CQ6" s="33">
        <f t="shared" si="10"/>
        <v>50.96</v>
      </c>
      <c r="CR6" s="33">
        <f t="shared" si="10"/>
        <v>50.84</v>
      </c>
      <c r="CS6" s="33">
        <f t="shared" si="10"/>
        <v>52.25</v>
      </c>
      <c r="CT6" s="33">
        <f t="shared" si="10"/>
        <v>48.71</v>
      </c>
      <c r="CU6" s="32" t="str">
        <f>IF(CU7="","",IF(CU7="-","【-】","【"&amp;SUBSTITUTE(TEXT(CU7,"#,##0.00"),"-","△")&amp;"】"))</f>
        <v>【53.02】</v>
      </c>
      <c r="CV6" s="33">
        <f>IF(CV7="",NA(),CV7)</f>
        <v>81.93</v>
      </c>
      <c r="CW6" s="33">
        <f t="shared" ref="CW6:DE6" si="11">IF(CW7="",NA(),CW7)</f>
        <v>83.4</v>
      </c>
      <c r="CX6" s="33">
        <f t="shared" si="11"/>
        <v>82.38</v>
      </c>
      <c r="CY6" s="33">
        <f t="shared" si="11"/>
        <v>84.73</v>
      </c>
      <c r="CZ6" s="33">
        <f t="shared" si="11"/>
        <v>79.73</v>
      </c>
      <c r="DA6" s="33">
        <f t="shared" si="11"/>
        <v>83.73</v>
      </c>
      <c r="DB6" s="33">
        <f t="shared" si="11"/>
        <v>84.13</v>
      </c>
      <c r="DC6" s="33">
        <f t="shared" si="11"/>
        <v>85.3</v>
      </c>
      <c r="DD6" s="33">
        <f t="shared" si="11"/>
        <v>86.34</v>
      </c>
      <c r="DE6" s="33">
        <f t="shared" si="11"/>
        <v>85.87</v>
      </c>
      <c r="DF6" s="32" t="str">
        <f>IF(DF7="","",IF(DF7="-","【-】","【"&amp;SUBSTITUTE(TEXT(DF7,"#,##0.00"),"-","△")&amp;"】"))</f>
        <v>【83.95】</v>
      </c>
      <c r="DG6" s="33">
        <f>IF(DG7="",NA(),DG7)</f>
        <v>21.18</v>
      </c>
      <c r="DH6" s="33">
        <f t="shared" ref="DH6:DP6" si="12">IF(DH7="",NA(),DH7)</f>
        <v>23.17</v>
      </c>
      <c r="DI6" s="33">
        <f t="shared" si="12"/>
        <v>24.33</v>
      </c>
      <c r="DJ6" s="33">
        <f t="shared" si="12"/>
        <v>26.56</v>
      </c>
      <c r="DK6" s="33">
        <f t="shared" si="12"/>
        <v>48.41</v>
      </c>
      <c r="DL6" s="33">
        <f t="shared" si="12"/>
        <v>33.24</v>
      </c>
      <c r="DM6" s="33">
        <f t="shared" si="12"/>
        <v>33.840000000000003</v>
      </c>
      <c r="DN6" s="33">
        <f t="shared" si="12"/>
        <v>34.67</v>
      </c>
      <c r="DO6" s="33">
        <f t="shared" si="12"/>
        <v>39.26</v>
      </c>
      <c r="DP6" s="33">
        <f t="shared" si="12"/>
        <v>43.52</v>
      </c>
      <c r="DQ6" s="32" t="str">
        <f>IF(DQ7="","",IF(DQ7="-","【-】","【"&amp;SUBSTITUTE(TEXT(DQ7,"#,##0.00"),"-","△")&amp;"】"))</f>
        <v>【36.56】</v>
      </c>
      <c r="DR6" s="33">
        <f>IF(DR7="",NA(),DR7)</f>
        <v>14.34</v>
      </c>
      <c r="DS6" s="33">
        <f t="shared" ref="DS6:EA6" si="13">IF(DS7="",NA(),DS7)</f>
        <v>14.34</v>
      </c>
      <c r="DT6" s="33">
        <f t="shared" si="13"/>
        <v>14.23</v>
      </c>
      <c r="DU6" s="33">
        <f t="shared" si="13"/>
        <v>13.91</v>
      </c>
      <c r="DV6" s="32">
        <f t="shared" si="13"/>
        <v>0</v>
      </c>
      <c r="DW6" s="33">
        <f t="shared" si="13"/>
        <v>8.98</v>
      </c>
      <c r="DX6" s="33">
        <f t="shared" si="13"/>
        <v>8.31</v>
      </c>
      <c r="DY6" s="33">
        <f t="shared" si="13"/>
        <v>8.4700000000000006</v>
      </c>
      <c r="DZ6" s="33">
        <f t="shared" si="13"/>
        <v>9.1</v>
      </c>
      <c r="EA6" s="33">
        <f t="shared" si="13"/>
        <v>12.35</v>
      </c>
      <c r="EB6" s="32" t="str">
        <f>IF(EB7="","",IF(EB7="-","【-】","【"&amp;SUBSTITUTE(TEXT(EB7,"#,##0.00"),"-","△")&amp;"】"))</f>
        <v>【9.31】</v>
      </c>
      <c r="EC6" s="32">
        <f>IF(EC7="",NA(),EC7)</f>
        <v>0</v>
      </c>
      <c r="ED6" s="32">
        <f t="shared" ref="ED6:EL6" si="14">IF(ED7="",NA(),ED7)</f>
        <v>0</v>
      </c>
      <c r="EE6" s="33">
        <f t="shared" si="14"/>
        <v>0.32</v>
      </c>
      <c r="EF6" s="33">
        <f t="shared" si="14"/>
        <v>0.52</v>
      </c>
      <c r="EG6" s="33">
        <f t="shared" si="14"/>
        <v>0.39</v>
      </c>
      <c r="EH6" s="33">
        <f t="shared" si="14"/>
        <v>0.5</v>
      </c>
      <c r="EI6" s="33">
        <f t="shared" si="14"/>
        <v>1.24</v>
      </c>
      <c r="EJ6" s="33">
        <f t="shared" si="14"/>
        <v>0.45</v>
      </c>
      <c r="EK6" s="33">
        <f t="shared" si="14"/>
        <v>0.53</v>
      </c>
      <c r="EL6" s="33">
        <f t="shared" si="14"/>
        <v>0.42</v>
      </c>
      <c r="EM6" s="32" t="str">
        <f>IF(EM7="","",IF(EM7="-","【-】","【"&amp;SUBSTITUTE(TEXT(EM7,"#,##0.00"),"-","△")&amp;"】"))</f>
        <v>【0.50】</v>
      </c>
    </row>
    <row r="7" spans="1:143" s="34" customFormat="1" x14ac:dyDescent="0.15">
      <c r="A7" s="26"/>
      <c r="B7" s="35">
        <v>2015</v>
      </c>
      <c r="C7" s="35">
        <v>122360</v>
      </c>
      <c r="D7" s="35">
        <v>46</v>
      </c>
      <c r="E7" s="35">
        <v>1</v>
      </c>
      <c r="F7" s="35">
        <v>0</v>
      </c>
      <c r="G7" s="35">
        <v>5</v>
      </c>
      <c r="H7" s="35" t="s">
        <v>93</v>
      </c>
      <c r="I7" s="35" t="s">
        <v>94</v>
      </c>
      <c r="J7" s="35" t="s">
        <v>95</v>
      </c>
      <c r="K7" s="35" t="s">
        <v>96</v>
      </c>
      <c r="L7" s="35" t="s">
        <v>97</v>
      </c>
      <c r="M7" s="36" t="s">
        <v>98</v>
      </c>
      <c r="N7" s="36">
        <v>39.54</v>
      </c>
      <c r="O7" s="36">
        <v>4</v>
      </c>
      <c r="P7" s="36">
        <v>4644</v>
      </c>
      <c r="Q7" s="36">
        <v>80015</v>
      </c>
      <c r="R7" s="36">
        <v>262.35000000000002</v>
      </c>
      <c r="S7" s="36">
        <v>304.99</v>
      </c>
      <c r="T7" s="36">
        <v>3189</v>
      </c>
      <c r="U7" s="36">
        <v>29.05</v>
      </c>
      <c r="V7" s="36">
        <v>109.78</v>
      </c>
      <c r="W7" s="36">
        <v>111.98</v>
      </c>
      <c r="X7" s="36">
        <v>111.49</v>
      </c>
      <c r="Y7" s="36">
        <v>109.57</v>
      </c>
      <c r="Z7" s="36">
        <v>109.27</v>
      </c>
      <c r="AA7" s="36">
        <v>132.99</v>
      </c>
      <c r="AB7" s="36">
        <v>106.07</v>
      </c>
      <c r="AC7" s="36">
        <v>108.9</v>
      </c>
      <c r="AD7" s="36">
        <v>97.04</v>
      </c>
      <c r="AE7" s="36">
        <v>103.86</v>
      </c>
      <c r="AF7" s="36">
        <v>111.5</v>
      </c>
      <c r="AG7" s="36">
        <v>104.78</v>
      </c>
      <c r="AH7" s="36">
        <v>232.08</v>
      </c>
      <c r="AI7" s="36">
        <v>216.28</v>
      </c>
      <c r="AJ7" s="36">
        <v>204.91</v>
      </c>
      <c r="AK7" s="36">
        <v>180.12</v>
      </c>
      <c r="AL7" s="36">
        <v>101.98</v>
      </c>
      <c r="AM7" s="36">
        <v>35.659999999999997</v>
      </c>
      <c r="AN7" s="36">
        <v>34.049999999999997</v>
      </c>
      <c r="AO7" s="36">
        <v>103.06</v>
      </c>
      <c r="AP7" s="36">
        <v>42.39</v>
      </c>
      <c r="AQ7" s="36">
        <v>7.41</v>
      </c>
      <c r="AR7" s="36">
        <v>38.15</v>
      </c>
      <c r="AS7" s="36">
        <v>4405</v>
      </c>
      <c r="AT7" s="36">
        <v>6288.94</v>
      </c>
      <c r="AU7" s="36">
        <v>491.88</v>
      </c>
      <c r="AV7" s="36">
        <v>406.61</v>
      </c>
      <c r="AW7" s="36">
        <v>461.94</v>
      </c>
      <c r="AX7" s="36">
        <v>1529.6</v>
      </c>
      <c r="AY7" s="36">
        <v>1025.1400000000001</v>
      </c>
      <c r="AZ7" s="36">
        <v>1435.5</v>
      </c>
      <c r="BA7" s="36">
        <v>432.1</v>
      </c>
      <c r="BB7" s="36">
        <v>515.9</v>
      </c>
      <c r="BC7" s="36">
        <v>340.04</v>
      </c>
      <c r="BD7" s="36">
        <v>2055.16</v>
      </c>
      <c r="BE7" s="36">
        <v>1996.09</v>
      </c>
      <c r="BF7" s="36">
        <v>2091.27</v>
      </c>
      <c r="BG7" s="36">
        <v>2019.05</v>
      </c>
      <c r="BH7" s="36">
        <v>1936.5</v>
      </c>
      <c r="BI7" s="36">
        <v>783.24</v>
      </c>
      <c r="BJ7" s="36">
        <v>801.34</v>
      </c>
      <c r="BK7" s="36">
        <v>1025.47</v>
      </c>
      <c r="BL7" s="36">
        <v>952.88</v>
      </c>
      <c r="BM7" s="36">
        <v>771.33</v>
      </c>
      <c r="BN7" s="36">
        <v>870.69</v>
      </c>
      <c r="BO7" s="36">
        <v>53.19</v>
      </c>
      <c r="BP7" s="36">
        <v>53.68</v>
      </c>
      <c r="BQ7" s="36">
        <v>52.53</v>
      </c>
      <c r="BR7" s="36">
        <v>44.87</v>
      </c>
      <c r="BS7" s="36">
        <v>50.69</v>
      </c>
      <c r="BT7" s="36">
        <v>58.96</v>
      </c>
      <c r="BU7" s="36">
        <v>58.34</v>
      </c>
      <c r="BV7" s="36">
        <v>57.29</v>
      </c>
      <c r="BW7" s="36">
        <v>62.32</v>
      </c>
      <c r="BX7" s="36">
        <v>69.099999999999994</v>
      </c>
      <c r="BY7" s="36">
        <v>66.5</v>
      </c>
      <c r="BZ7" s="36">
        <v>473.09</v>
      </c>
      <c r="CA7" s="36">
        <v>469.85</v>
      </c>
      <c r="CB7" s="36">
        <v>477.78</v>
      </c>
      <c r="CC7" s="36">
        <v>560.16999999999996</v>
      </c>
      <c r="CD7" s="36">
        <v>494.8</v>
      </c>
      <c r="CE7" s="36">
        <v>354.34</v>
      </c>
      <c r="CF7" s="36">
        <v>359.11</v>
      </c>
      <c r="CG7" s="36">
        <v>360.94</v>
      </c>
      <c r="CH7" s="36">
        <v>326.38</v>
      </c>
      <c r="CI7" s="36">
        <v>297.49</v>
      </c>
      <c r="CJ7" s="36">
        <v>294.20999999999998</v>
      </c>
      <c r="CK7" s="36">
        <v>56.99</v>
      </c>
      <c r="CL7" s="36">
        <v>54.75</v>
      </c>
      <c r="CM7" s="36">
        <v>54.17</v>
      </c>
      <c r="CN7" s="36">
        <v>53.25</v>
      </c>
      <c r="CO7" s="36">
        <v>58.16</v>
      </c>
      <c r="CP7" s="36">
        <v>51.06</v>
      </c>
      <c r="CQ7" s="36">
        <v>50.96</v>
      </c>
      <c r="CR7" s="36">
        <v>50.84</v>
      </c>
      <c r="CS7" s="36">
        <v>52.25</v>
      </c>
      <c r="CT7" s="36">
        <v>48.71</v>
      </c>
      <c r="CU7" s="36">
        <v>53.02</v>
      </c>
      <c r="CV7" s="36">
        <v>81.93</v>
      </c>
      <c r="CW7" s="36">
        <v>83.4</v>
      </c>
      <c r="CX7" s="36">
        <v>82.38</v>
      </c>
      <c r="CY7" s="36">
        <v>84.73</v>
      </c>
      <c r="CZ7" s="36">
        <v>79.73</v>
      </c>
      <c r="DA7" s="36">
        <v>83.73</v>
      </c>
      <c r="DB7" s="36">
        <v>84.13</v>
      </c>
      <c r="DC7" s="36">
        <v>85.3</v>
      </c>
      <c r="DD7" s="36">
        <v>86.34</v>
      </c>
      <c r="DE7" s="36">
        <v>85.87</v>
      </c>
      <c r="DF7" s="36">
        <v>83.95</v>
      </c>
      <c r="DG7" s="36">
        <v>21.18</v>
      </c>
      <c r="DH7" s="36">
        <v>23.17</v>
      </c>
      <c r="DI7" s="36">
        <v>24.33</v>
      </c>
      <c r="DJ7" s="36">
        <v>26.56</v>
      </c>
      <c r="DK7" s="36">
        <v>48.41</v>
      </c>
      <c r="DL7" s="36">
        <v>33.24</v>
      </c>
      <c r="DM7" s="36">
        <v>33.840000000000003</v>
      </c>
      <c r="DN7" s="36">
        <v>34.67</v>
      </c>
      <c r="DO7" s="36">
        <v>39.26</v>
      </c>
      <c r="DP7" s="36">
        <v>43.52</v>
      </c>
      <c r="DQ7" s="36">
        <v>36.56</v>
      </c>
      <c r="DR7" s="36">
        <v>14.34</v>
      </c>
      <c r="DS7" s="36">
        <v>14.34</v>
      </c>
      <c r="DT7" s="36">
        <v>14.23</v>
      </c>
      <c r="DU7" s="36">
        <v>13.91</v>
      </c>
      <c r="DV7" s="36">
        <v>0</v>
      </c>
      <c r="DW7" s="36">
        <v>8.98</v>
      </c>
      <c r="DX7" s="36">
        <v>8.31</v>
      </c>
      <c r="DY7" s="36">
        <v>8.4700000000000006</v>
      </c>
      <c r="DZ7" s="36">
        <v>9.1</v>
      </c>
      <c r="EA7" s="36">
        <v>12.35</v>
      </c>
      <c r="EB7" s="36">
        <v>9.31</v>
      </c>
      <c r="EC7" s="36">
        <v>0</v>
      </c>
      <c r="ED7" s="36">
        <v>0</v>
      </c>
      <c r="EE7" s="36">
        <v>0.32</v>
      </c>
      <c r="EF7" s="36">
        <v>0.52</v>
      </c>
      <c r="EG7" s="36">
        <v>0.39</v>
      </c>
      <c r="EH7" s="36">
        <v>0.5</v>
      </c>
      <c r="EI7" s="36">
        <v>1.24</v>
      </c>
      <c r="EJ7" s="36">
        <v>0.45</v>
      </c>
      <c r="EK7" s="36">
        <v>0.53</v>
      </c>
      <c r="EL7" s="36">
        <v>0.42</v>
      </c>
      <c r="EM7" s="36">
        <v>0.5</v>
      </c>
    </row>
    <row r="8" spans="1:143" x14ac:dyDescent="0.15">
      <c r="W8" s="37"/>
      <c r="X8" s="37"/>
      <c r="Y8" s="37"/>
      <c r="Z8" s="37"/>
      <c r="AA8" s="37"/>
      <c r="AB8" s="37"/>
      <c r="AC8" s="37"/>
      <c r="AD8" s="37"/>
      <c r="AE8" s="37"/>
      <c r="AF8" s="37"/>
      <c r="AG8" s="38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8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8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8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8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8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8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8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8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8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8"/>
    </row>
    <row r="9" spans="1:143" x14ac:dyDescent="0.15">
      <c r="A9" s="39"/>
      <c r="B9" s="39" t="s">
        <v>99</v>
      </c>
      <c r="C9" s="39" t="s">
        <v>100</v>
      </c>
      <c r="D9" s="39" t="s">
        <v>101</v>
      </c>
      <c r="E9" s="39" t="s">
        <v>102</v>
      </c>
      <c r="F9" s="39" t="s">
        <v>103</v>
      </c>
      <c r="W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3" x14ac:dyDescent="0.15">
      <c r="A10" s="39" t="s">
        <v>43</v>
      </c>
      <c r="B10" s="40">
        <f>DATEVALUE($B$6-4&amp;"年1月1日")</f>
        <v>40544</v>
      </c>
      <c r="C10" s="40">
        <f>DATEVALUE($B$6-3&amp;"年1月1日")</f>
        <v>40909</v>
      </c>
      <c r="D10" s="40">
        <f>DATEVALUE($B$6-2&amp;"年1月1日")</f>
        <v>41275</v>
      </c>
      <c r="E10" s="40">
        <f>DATEVALUE($B$6-1&amp;"年1月1日")</f>
        <v>41640</v>
      </c>
      <c r="F10" s="40">
        <f>DATEVALUE($B$6&amp;"年1月1日")</f>
        <v>42005</v>
      </c>
    </row>
  </sheetData>
  <mergeCells count="14">
    <mergeCell ref="CV4:DF4"/>
    <mergeCell ref="DG4:DQ4"/>
    <mergeCell ref="DR4:EB4"/>
    <mergeCell ref="EC4:EM4"/>
    <mergeCell ref="H3:V4"/>
    <mergeCell ref="W3:DF3"/>
    <mergeCell ref="DG3:EM3"/>
    <mergeCell ref="W4:AG4"/>
    <mergeCell ref="AH4:AR4"/>
    <mergeCell ref="AS4:BC4"/>
    <mergeCell ref="BD4:BN4"/>
    <mergeCell ref="BO4:BY4"/>
    <mergeCell ref="BZ4:CJ4"/>
    <mergeCell ref="CK4:CU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千葉県</cp:lastModifiedBy>
  <dcterms:created xsi:type="dcterms:W3CDTF">2016-12-02T02:00:39Z</dcterms:created>
  <dcterms:modified xsi:type="dcterms:W3CDTF">2017-02-08T01:07:53Z</dcterms:modified>
  <cp:category/>
</cp:coreProperties>
</file>