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Documents\"/>
    </mc:Choice>
  </mc:AlternateContent>
  <workbookProtection workbookPassword="B501"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P6" i="5"/>
  <c r="W10" i="4" s="1"/>
  <c r="O6" i="5"/>
  <c r="P10" i="4" s="1"/>
  <c r="N6" i="5"/>
  <c r="I10" i="4" s="1"/>
  <c r="M6" i="5"/>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B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<sst xmlns="http://schemas.openxmlformats.org/spreadsheetml/2006/main" count="226" uniqueCount="111">
  <si>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</si>
  <si>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</si>
  <si>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</si>
  <si>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</si>
  <si>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</si>
  <si>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</si>
  <si>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</si>
  <si>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</si>
  <si>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</si>
  <si>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</si>
  <si>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</si>
  <si>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</si>
  <si>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</si>
  <si>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</si>
  <si>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</si>
  <si>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</si>
  <si>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</si>
  <si>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</si>
  <si>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</si>
  <si>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</si>
  <si>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</si>
  <si>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</si>
  <si>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</si>
  <si>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</si>
  <si>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</si>
  <si>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</si>
  <si>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</si>
  <si>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</si>
  <si>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</si>
  <si>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</si>
  <si>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</si>
  <si>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</si>
  <si>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</si>
  <si>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</si>
  <si>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</si>
  <si>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</si>
  <si>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</si>
  <si>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</si>
  <si>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</si>
  <si>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</si>
  <si>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</si>
  <si>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</si>
  <si>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</si>
  <si>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</si>
  <si>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</si>
  <si>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</si>
  <si>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</si>
  <si>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</si>
  <si>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</si>
  <si>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</si>
  <si>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</si>
  <si>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</si>
  <si>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</si>
  <si>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</si>
  <si>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</si>
  <si>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</si>
  <si>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</si>
  <si>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</si>
  <si>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</si>
  <si>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</si>
  <si>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</si>
  <si>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</si>
  <si>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</si>
  <si>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</si>
  <si>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</si>
  <si>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</si>
  <si>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</si>
  <si>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</si>
  <si>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</si>
  <si>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</si>
  <si>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</si>
  <si>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</si>
  <si>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</si>
  <si>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</si>
  <si>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</si>
  <si>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</si>
  <si>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</si>
  <si>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</si>
  <si>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</si>
  <si>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</si>
  <si>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</si>
  <si>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</si>
  <si>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</si>
  <si>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</si>
  <si>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</si>
  <si>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</si>
  <si>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</si>
  <si>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</si>
  <si>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</si>
  <si>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</si>
  <si>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</si>
  <si>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</si>
  <si>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</si>
  <si>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</si>
  <si>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</si>
  <si>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</si>
  <si>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八街市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</si>
  <si>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</si>
  <si>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</si>
  <si>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</si>
  <si>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</si>
  <si>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</si>
  <si>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</si>
  <si>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</si>
  <si>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</si>
  <si>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</si>
  <si>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</si>
  <si>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</si>
  <si>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比較的管渠は新しく、過去のカメラ調査では目立った老朽箇所は見当たらなかった。
今後は、都市計画決定区域内の整備と併せて、収益に配慮した改築更新を進めることとする。</t>
    <phoneticPr fontId="4"/>
  </si>
  <si>
    <r>
      <t>収益的収支比率</t>
    </r>
    <r>
      <rPr>
        <sz val="11"/>
        <color rgb="FFFF0000"/>
        <rFont val="ＭＳ ゴシック"/>
        <family val="3"/>
        <charset val="128"/>
      </rPr>
      <t>が１００％に到達せず、この他に基準内繰入金を含めても</t>
    </r>
    <r>
      <rPr>
        <sz val="11"/>
        <color theme="1"/>
        <rFont val="ＭＳ ゴシック"/>
        <family val="3"/>
        <charset val="128"/>
      </rPr>
      <t>赤字となっており、経営規模に比べて企業債の規模が大きいことが単年度収支圧迫の要因となっている。
平成元年３月の供用開始以来、黒字に到達できていないことから、八街市汚水適正処理構想の見直しに</t>
    </r>
    <r>
      <rPr>
        <sz val="11"/>
        <color rgb="FFFF0000"/>
        <rFont val="ＭＳ ゴシック"/>
        <family val="3"/>
        <charset val="128"/>
      </rPr>
      <t>おいて、事業規模の適正化を図るため、全体計画を縮小している。</t>
    </r>
    <rPh sb="13" eb="15">
      <t>トウタツ</t>
    </rPh>
    <rPh sb="20" eb="21">
      <t>ホカ</t>
    </rPh>
    <rPh sb="22" eb="25">
      <t>キジュンナイ</t>
    </rPh>
    <rPh sb="25" eb="28">
      <t>クリイレキン</t>
    </rPh>
    <rPh sb="29" eb="30">
      <t>フク</t>
    </rPh>
    <rPh sb="131" eb="133">
      <t>ジギョウ</t>
    </rPh>
    <rPh sb="133" eb="135">
      <t>キボ</t>
    </rPh>
    <rPh sb="140" eb="141">
      <t>ハカ</t>
    </rPh>
    <rPh sb="145" eb="147">
      <t>ゼンタイ</t>
    </rPh>
    <rPh sb="147" eb="149">
      <t>ケイカク</t>
    </rPh>
    <rPh sb="150" eb="152">
      <t>シュクショウ</t>
    </rPh>
    <phoneticPr fontId="4"/>
  </si>
  <si>
    <r>
      <t>義務費となる起債償還については、減価償却年数との乖離を解消するため平準化債による繰り延べを行いつつ、現在、整備中の八街バイパス沿線の接続増に努</t>
    </r>
    <r>
      <rPr>
        <sz val="11"/>
        <color rgb="FFFF0000"/>
        <rFont val="ＭＳ ゴシック"/>
        <family val="3"/>
        <charset val="128"/>
      </rPr>
      <t>め、今後、地方公営企業法の適用をするとともに経営戦略を策定し、経営改善を進める。</t>
    </r>
    <rPh sb="73" eb="75">
      <t>コンゴ</t>
    </rPh>
    <rPh sb="76" eb="78">
      <t>チホウ</t>
    </rPh>
    <rPh sb="78" eb="80">
      <t>コウエイ</t>
    </rPh>
    <rPh sb="80" eb="83">
      <t>キギョウホウ</t>
    </rPh>
    <rPh sb="84" eb="86">
      <t>テキヨウ</t>
    </rPh>
    <rPh sb="93" eb="95">
      <t>ケイエイ</t>
    </rPh>
    <rPh sb="95" eb="97">
      <t>センリャク</t>
    </rPh>
    <rPh sb="98" eb="100">
      <t>サクテイ</t>
    </rPh>
    <rPh sb="102" eb="104">
      <t>ケイエイ</t>
    </rPh>
    <rPh sb="104" eb="106">
      <t>カイゼン</t>
    </rPh>
    <rPh sb="107" eb="10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</si>
</sst>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0.01</c:v>
                </c:pt>
              </c:numCache>
            </c:numRef>
          </c:val>
        </c:ser>
        <c:dLbls>
          <c:showLegendKey val="0"/>
          <c:showVal val="0"/>
          <c:showCatName val="0"/>
          <c:showSerName val="0"/>
          <c:showPercent val="0"/>
          <c:showBubbleSize val="0"/>
        </c:dLbls>
        <c:gapWidth val="150"/>
        <c:axId val="228232208"/>
        <c:axId val="22823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28232208"/>
        <c:axId val="228232600"/>
      </c:lineChart>
      <c:dateAx>
        <c:axId val="228232208"/>
        <c:scaling>
          <c:orientation val="minMax"/>
        </c:scaling>
        <c:delete val="1"/>
        <c:axPos val="b"/>
        <c:numFmt formatCode="ge" sourceLinked="1"/>
        <c:majorTickMark val="none"/>
        <c:minorTickMark val="none"/>
        <c:tickLblPos val="none"/>
        <c:crossAx val="228232600"/>
        <c:crosses val="autoZero"/>
        <c:auto val="1"/>
        <c:lblOffset val="100"/>
        <c:baseTimeUnit val="years"/>
      </c:dateAx>
      <c:valAx>
        <c:axId val="22823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3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828560"/>
        <c:axId val="30482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304828560"/>
        <c:axId val="304828952"/>
      </c:lineChart>
      <c:dateAx>
        <c:axId val="304828560"/>
        <c:scaling>
          <c:orientation val="minMax"/>
        </c:scaling>
        <c:delete val="1"/>
        <c:axPos val="b"/>
        <c:numFmt formatCode="ge" sourceLinked="1"/>
        <c:majorTickMark val="none"/>
        <c:minorTickMark val="none"/>
        <c:tickLblPos val="none"/>
        <c:crossAx val="304828952"/>
        <c:crosses val="autoZero"/>
        <c:auto val="1"/>
        <c:lblOffset val="100"/>
        <c:baseTimeUnit val="years"/>
      </c:dateAx>
      <c:valAx>
        <c:axId val="30482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2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96.5</c:v>
                </c:pt>
                <c:pt idx="1">
                  <c:v>97.93</c:v>
                </c:pt>
                <c:pt idx="2">
                  <c:v>98.52</c:v>
                </c:pt>
                <c:pt idx="3">
                  <c:v>96.74</c:v>
                </c:pt>
                <c:pt idx="4">
                  <c:v>97.07</c:v>
                </c:pt>
              </c:numCache>
            </c:numRef>
          </c:val>
        </c:ser>
        <c:dLbls>
          <c:showLegendKey val="0"/>
          <c:showVal val="0"/>
          <c:showCatName val="0"/>
          <c:showSerName val="0"/>
          <c:showPercent val="0"/>
          <c:showBubbleSize val="0"/>
        </c:dLbls>
        <c:gapWidth val="150"/>
        <c:axId val="304830912"/>
        <c:axId val="30437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304830912"/>
        <c:axId val="304377032"/>
      </c:lineChart>
      <c:dateAx>
        <c:axId val="304830912"/>
        <c:scaling>
          <c:orientation val="minMax"/>
        </c:scaling>
        <c:delete val="1"/>
        <c:axPos val="b"/>
        <c:numFmt formatCode="ge" sourceLinked="1"/>
        <c:majorTickMark val="none"/>
        <c:minorTickMark val="none"/>
        <c:tickLblPos val="none"/>
        <c:crossAx val="304377032"/>
        <c:crosses val="autoZero"/>
        <c:auto val="1"/>
        <c:lblOffset val="100"/>
        <c:baseTimeUnit val="years"/>
      </c:dateAx>
      <c:valAx>
        <c:axId val="30437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38.130000000000003</c:v>
                </c:pt>
                <c:pt idx="1">
                  <c:v>43.86</c:v>
                </c:pt>
                <c:pt idx="2">
                  <c:v>45.29</c:v>
                </c:pt>
                <c:pt idx="3">
                  <c:v>54.91</c:v>
                </c:pt>
                <c:pt idx="4">
                  <c:v>57.13</c:v>
                </c:pt>
              </c:numCache>
            </c:numRef>
          </c:val>
        </c:ser>
        <c:dLbls>
          <c:showLegendKey val="0"/>
          <c:showVal val="0"/>
          <c:showCatName val="0"/>
          <c:showSerName val="0"/>
          <c:showPercent val="0"/>
          <c:showBubbleSize val="0"/>
        </c:dLbls>
        <c:gapWidth val="150"/>
        <c:axId val="228229072"/>
        <c:axId val="22822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229072"/>
        <c:axId val="228229464"/>
      </c:lineChart>
      <c:dateAx>
        <c:axId val="228229072"/>
        <c:scaling>
          <c:orientation val="minMax"/>
        </c:scaling>
        <c:delete val="1"/>
        <c:axPos val="b"/>
        <c:numFmt formatCode="ge" sourceLinked="1"/>
        <c:majorTickMark val="none"/>
        <c:minorTickMark val="none"/>
        <c:tickLblPos val="none"/>
        <c:crossAx val="228229464"/>
        <c:crosses val="autoZero"/>
        <c:auto val="1"/>
        <c:lblOffset val="100"/>
        <c:baseTimeUnit val="years"/>
      </c:dateAx>
      <c:valAx>
        <c:axId val="22822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2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374288"/>
        <c:axId val="3043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374288"/>
        <c:axId val="304375072"/>
      </c:lineChart>
      <c:dateAx>
        <c:axId val="304374288"/>
        <c:scaling>
          <c:orientation val="minMax"/>
        </c:scaling>
        <c:delete val="1"/>
        <c:axPos val="b"/>
        <c:numFmt formatCode="ge" sourceLinked="1"/>
        <c:majorTickMark val="none"/>
        <c:minorTickMark val="none"/>
        <c:tickLblPos val="none"/>
        <c:crossAx val="304375072"/>
        <c:crosses val="autoZero"/>
        <c:auto val="1"/>
        <c:lblOffset val="100"/>
        <c:baseTimeUnit val="years"/>
      </c:dateAx>
      <c:valAx>
        <c:axId val="3043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7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376640"/>
        <c:axId val="30437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376640"/>
        <c:axId val="304373112"/>
      </c:lineChart>
      <c:dateAx>
        <c:axId val="304376640"/>
        <c:scaling>
          <c:orientation val="minMax"/>
        </c:scaling>
        <c:delete val="1"/>
        <c:axPos val="b"/>
        <c:numFmt formatCode="ge" sourceLinked="1"/>
        <c:majorTickMark val="none"/>
        <c:minorTickMark val="none"/>
        <c:tickLblPos val="none"/>
        <c:crossAx val="304373112"/>
        <c:crosses val="autoZero"/>
        <c:auto val="1"/>
        <c:lblOffset val="100"/>
        <c:baseTimeUnit val="years"/>
      </c:dateAx>
      <c:valAx>
        <c:axId val="30437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377816"/>
        <c:axId val="3043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377816"/>
        <c:axId val="304378208"/>
      </c:lineChart>
      <c:dateAx>
        <c:axId val="304377816"/>
        <c:scaling>
          <c:orientation val="minMax"/>
        </c:scaling>
        <c:delete val="1"/>
        <c:axPos val="b"/>
        <c:numFmt formatCode="ge" sourceLinked="1"/>
        <c:majorTickMark val="none"/>
        <c:minorTickMark val="none"/>
        <c:tickLblPos val="none"/>
        <c:crossAx val="304378208"/>
        <c:crosses val="autoZero"/>
        <c:auto val="1"/>
        <c:lblOffset val="100"/>
        <c:baseTimeUnit val="years"/>
      </c:dateAx>
      <c:valAx>
        <c:axId val="3043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7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379776"/>
        <c:axId val="30482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379776"/>
        <c:axId val="304825032"/>
      </c:lineChart>
      <c:dateAx>
        <c:axId val="304379776"/>
        <c:scaling>
          <c:orientation val="minMax"/>
        </c:scaling>
        <c:delete val="1"/>
        <c:axPos val="b"/>
        <c:numFmt formatCode="ge" sourceLinked="1"/>
        <c:majorTickMark val="none"/>
        <c:minorTickMark val="none"/>
        <c:tickLblPos val="none"/>
        <c:crossAx val="304825032"/>
        <c:crosses val="autoZero"/>
        <c:auto val="1"/>
        <c:lblOffset val="100"/>
        <c:baseTimeUnit val="years"/>
      </c:dateAx>
      <c:valAx>
        <c:axId val="30482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1273.94</c:v>
                </c:pt>
                <c:pt idx="1">
                  <c:v>1203.23</c:v>
                </c:pt>
                <c:pt idx="2">
                  <c:v>1186.25</c:v>
                </c:pt>
                <c:pt idx="3">
                  <c:v>1223.32</c:v>
                </c:pt>
                <c:pt idx="4">
                  <c:v>1236.5</c:v>
                </c:pt>
              </c:numCache>
            </c:numRef>
          </c:val>
        </c:ser>
        <c:dLbls>
          <c:showLegendKey val="0"/>
          <c:showVal val="0"/>
          <c:showCatName val="0"/>
          <c:showSerName val="0"/>
          <c:showPercent val="0"/>
          <c:showBubbleSize val="0"/>
        </c:dLbls>
        <c:gapWidth val="150"/>
        <c:axId val="304826208"/>
        <c:axId val="3048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304826208"/>
        <c:axId val="304824640"/>
      </c:lineChart>
      <c:dateAx>
        <c:axId val="304826208"/>
        <c:scaling>
          <c:orientation val="minMax"/>
        </c:scaling>
        <c:delete val="1"/>
        <c:axPos val="b"/>
        <c:numFmt formatCode="ge" sourceLinked="1"/>
        <c:majorTickMark val="none"/>
        <c:minorTickMark val="none"/>
        <c:tickLblPos val="none"/>
        <c:crossAx val="304824640"/>
        <c:crosses val="autoZero"/>
        <c:auto val="1"/>
        <c:lblOffset val="100"/>
        <c:baseTimeUnit val="years"/>
      </c:dateAx>
      <c:valAx>
        <c:axId val="3048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76.819999999999993</c:v>
                </c:pt>
                <c:pt idx="1">
                  <c:v>78.66</c:v>
                </c:pt>
                <c:pt idx="2">
                  <c:v>77.260000000000005</c:v>
                </c:pt>
                <c:pt idx="3">
                  <c:v>77.459999999999994</c:v>
                </c:pt>
                <c:pt idx="4">
                  <c:v>78.22</c:v>
                </c:pt>
              </c:numCache>
            </c:numRef>
          </c:val>
        </c:ser>
        <c:dLbls>
          <c:showLegendKey val="0"/>
          <c:showVal val="0"/>
          <c:showCatName val="0"/>
          <c:showSerName val="0"/>
          <c:showPercent val="0"/>
          <c:showBubbleSize val="0"/>
        </c:dLbls>
        <c:gapWidth val="150"/>
        <c:axId val="304825816"/>
        <c:axId val="30483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304825816"/>
        <c:axId val="304831304"/>
      </c:lineChart>
      <c:dateAx>
        <c:axId val="304825816"/>
        <c:scaling>
          <c:orientation val="minMax"/>
        </c:scaling>
        <c:delete val="1"/>
        <c:axPos val="b"/>
        <c:numFmt formatCode="ge" sourceLinked="1"/>
        <c:majorTickMark val="none"/>
        <c:minorTickMark val="none"/>
        <c:tickLblPos val="none"/>
        <c:crossAx val="304831304"/>
        <c:crosses val="autoZero"/>
        <c:auto val="1"/>
        <c:lblOffset val="100"/>
        <c:baseTimeUnit val="years"/>
      </c:dateAx>
      <c:valAx>
        <c:axId val="3048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185.62</c:v>
                </c:pt>
                <c:pt idx="1">
                  <c:v>185.35</c:v>
                </c:pt>
                <c:pt idx="2">
                  <c:v>186.34</c:v>
                </c:pt>
                <c:pt idx="3">
                  <c:v>185.63</c:v>
                </c:pt>
                <c:pt idx="4">
                  <c:v>187.75</c:v>
                </c:pt>
              </c:numCache>
            </c:numRef>
          </c:val>
        </c:ser>
        <c:dLbls>
          <c:showLegendKey val="0"/>
          <c:showVal val="0"/>
          <c:showCatName val="0"/>
          <c:showSerName val="0"/>
          <c:showPercent val="0"/>
          <c:showBubbleSize val="0"/>
        </c:dLbls>
        <c:gapWidth val="150"/>
        <c:axId val="304829344"/>
        <c:axId val="30482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304829344"/>
        <c:axId val="304826992"/>
      </c:lineChart>
      <c:dateAx>
        <c:axId val="304829344"/>
        <c:scaling>
          <c:orientation val="minMax"/>
        </c:scaling>
        <c:delete val="1"/>
        <c:axPos val="b"/>
        <c:numFmt formatCode="ge" sourceLinked="1"/>
        <c:majorTickMark val="none"/>
        <c:minorTickMark val="none"/>
        <c:tickLblPos val="none"/>
        <c:crossAx val="304826992"/>
        <c:crosses val="autoZero"/>
        <c:auto val="1"/>
        <c:lblOffset val="100"/>
        <c:baseTimeUnit val="years"/>
      </c:dateAx>
      <c:valAx>
        <c:axId val="30482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7" zoomScale="74" zoomScaleNormal="74" workbookViewId="0">
      <selection activeCell="BL83" sqref="BL83"/>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八街市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73449</v>
      </c>
      <c r="AM8" s="47"/>
      <c r="AN8" s="47"/>
      <c r="AO8" s="47"/>
      <c r="AP8" s="47"/>
      <c r="AQ8" s="47"/>
      <c r="AR8" s="47"/>
      <c r="AS8" s="47"/>
      <c r="AT8" s="43">
        <f>データ!S6</f>
        <v>74.94</v>
      </c>
      <c r="AU8" s="43"/>
      <c r="AV8" s="43"/>
      <c r="AW8" s="43"/>
      <c r="AX8" s="43"/>
      <c r="AY8" s="43"/>
      <c r="AZ8" s="43"/>
      <c r="BA8" s="43"/>
      <c r="BB8" s="43">
        <f>データ!T6</f>
        <v>980.1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27.4</v>
      </c>
      <c r="Q10" s="43"/>
      <c r="R10" s="43"/>
      <c r="S10" s="43"/>
      <c r="T10" s="43"/>
      <c r="U10" s="43"/>
      <c r="V10" s="43"/>
      <c r="W10" s="43">
        <f>データ!P6</f>
        <v>80.959999999999994</v>
      </c>
      <c r="X10" s="43"/>
      <c r="Y10" s="43"/>
      <c r="Z10" s="43"/>
      <c r="AA10" s="43"/>
      <c r="AB10" s="43"/>
      <c r="AC10" s="43"/>
      <c r="AD10" s="47">
        <f>データ!Q6</f>
        <v>2700</v>
      </c>
      <c r="AE10" s="47"/>
      <c r="AF10" s="47"/>
      <c r="AG10" s="47"/>
      <c r="AH10" s="47"/>
      <c r="AI10" s="47"/>
      <c r="AJ10" s="47"/>
      <c r="AK10" s="2"/>
      <c r="AL10" s="47">
        <f>データ!U6</f>
        <v>20063</v>
      </c>
      <c r="AM10" s="47"/>
      <c r="AN10" s="47"/>
      <c r="AO10" s="47"/>
      <c r="AP10" s="47"/>
      <c r="AQ10" s="47"/>
      <c r="AR10" s="47"/>
      <c r="AS10" s="47"/>
      <c r="AT10" s="43">
        <f>データ!V6</f>
        <v>4.38</v>
      </c>
      <c r="AU10" s="43"/>
      <c r="AV10" s="43"/>
      <c r="AW10" s="43"/>
      <c r="AX10" s="43"/>
      <c r="AY10" s="43"/>
      <c r="AZ10" s="43"/>
      <c r="BA10" s="43"/>
      <c r="BB10" s="43">
        <f>データ!W6</f>
        <v>4580.59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122301</v>
      </c>
      <c r="D6" s="31">
        <f t="shared" si="3"/>
        <v>47</v>
      </c>
      <c r="E6" s="31">
        <f t="shared" si="3"/>
        <v>17</v>
      </c>
      <c r="F6" s="31">
        <f t="shared" si="3"/>
        <v>1</v>
      </c>
      <c r="G6" s="31">
        <f t="shared" si="3"/>
        <v>0</v>
      </c>
      <c r="H6" s="31" t="str">
        <f t="shared" si="3"/>
        <v>千葉県　八街市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27.4</v>
      </c>
      <c r="P6" s="32">
        <f t="shared" si="3"/>
        <v>80.959999999999994</v>
      </c>
      <c r="Q6" s="32">
        <f t="shared" si="3"/>
        <v>2700</v>
      </c>
      <c r="R6" s="32">
        <f t="shared" si="3"/>
        <v>73449</v>
      </c>
      <c r="S6" s="32">
        <f t="shared" si="3"/>
        <v>74.94</v>
      </c>
      <c r="T6" s="32">
        <f t="shared" si="3"/>
        <v>980.1</v>
      </c>
      <c r="U6" s="32">
        <f t="shared" si="3"/>
        <v>20063</v>
      </c>
      <c r="V6" s="32">
        <f t="shared" si="3"/>
        <v>4.38</v>
      </c>
      <c r="W6" s="32">
        <f t="shared" si="3"/>
        <v>4580.59</v>
      </c>
      <c r="X6" s="33">
        <f>IF(X7="",NA(),X7)</f>
        <v>38.130000000000003</v>
      </c>
      <c r="Y6" s="33">
        <f t="shared" ref="Y6:AG6" si="4">IF(Y7="",NA(),Y7)</f>
        <v>43.86</v>
      </c>
      <c r="Z6" s="33">
        <f t="shared" si="4"/>
        <v>45.29</v>
      </c>
      <c r="AA6" s="33">
        <f t="shared" si="4"/>
        <v>54.91</v>
      </c>
      <c r="AB6" s="33">
        <f t="shared" si="4"/>
        <v>57.13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1273.94</v>
      </c>
      <c r="BF6" s="33">
        <f t="shared" ref="BF6:BN6" si="7">IF(BF7="",NA(),BF7)</f>
        <v>1203.23</v>
      </c>
      <c r="BG6" s="33">
        <f t="shared" si="7"/>
        <v>1186.25</v>
      </c>
      <c r="BH6" s="33">
        <f t="shared" si="7"/>
        <v>1223.32</v>
      </c>
      <c r="BI6" s="33">
        <f t="shared" si="7"/>
        <v>1236.5</v>
      </c>
      <c r="BJ6" s="33">
        <f t="shared" si="7"/>
        <v>1320.98</v>
      </c>
      <c r="BK6" s="33">
        <f t="shared" si="7"/>
        <v>1334.01</v>
      </c>
      <c r="BL6" s="33">
        <f t="shared" si="7"/>
        <v>1273.52</v>
      </c>
      <c r="BM6" s="33">
        <f t="shared" si="7"/>
        <v>1209.95</v>
      </c>
      <c r="BN6" s="33">
        <f t="shared" si="7"/>
        <v>1136.5</v>
      </c>
      <c r="BO6" s="32" t="str">
        <f>IF(BO7="","",IF(BO7="-","【-】","【"&amp;SUBSTITUTE(TEXT(BO7,"#,##0.00"),"-","△")&amp;"】"))</f>
        <v>【776.35】</v>
      </c>
      <c r="BP6" s="33">
        <f>IF(BP7="",NA(),BP7)</f>
        <v>76.819999999999993</v>
      </c>
      <c r="BQ6" s="33">
        <f t="shared" ref="BQ6:BY6" si="8">IF(BQ7="",NA(),BQ7)</f>
        <v>78.66</v>
      </c>
      <c r="BR6" s="33">
        <f t="shared" si="8"/>
        <v>77.260000000000005</v>
      </c>
      <c r="BS6" s="33">
        <f t="shared" si="8"/>
        <v>77.459999999999994</v>
      </c>
      <c r="BT6" s="33">
        <f t="shared" si="8"/>
        <v>78.22</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185.62</v>
      </c>
      <c r="CB6" s="33">
        <f t="shared" ref="CB6:CJ6" si="9">IF(CB7="",NA(),CB7)</f>
        <v>185.35</v>
      </c>
      <c r="CC6" s="33">
        <f t="shared" si="9"/>
        <v>186.34</v>
      </c>
      <c r="CD6" s="33">
        <f t="shared" si="9"/>
        <v>185.63</v>
      </c>
      <c r="CE6" s="33">
        <f t="shared" si="9"/>
        <v>187.75</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96.5</v>
      </c>
      <c r="CX6" s="33">
        <f t="shared" ref="CX6:DF6" si="11">IF(CX7="",NA(),CX7)</f>
        <v>97.93</v>
      </c>
      <c r="CY6" s="33">
        <f t="shared" si="11"/>
        <v>98.52</v>
      </c>
      <c r="CZ6" s="33">
        <f t="shared" si="11"/>
        <v>96.74</v>
      </c>
      <c r="DA6" s="33">
        <f t="shared" si="11"/>
        <v>97.07</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0.01</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122301</v>
      </c>
      <c r="D7" s="35">
        <v>47</v>
      </c>
      <c r="E7" s="35">
        <v>17</v>
      </c>
      <c r="F7" s="35">
        <v>1</v>
      </c>
      <c r="G7" s="35">
        <v>0</v>
      </c>
      <c r="H7" s="35" t="s">
        <v>96</v>
      </c>
      <c r="I7" s="35" t="s">
        <v>97</v>
      </c>
      <c r="J7" s="35" t="s">
        <v>98</v>
      </c>
      <c r="K7" s="35" t="s">
        <v>99</v>
      </c>
      <c r="L7" s="35" t="s">
        <v>100</v>
      </c>
      <c r="M7" s="36" t="s">
        <v>101</v>
      </c>
      <c r="N7" s="36" t="s">
        <v>102</v>
      </c>
      <c r="O7" s="36">
        <v>27.4</v>
      </c>
      <c r="P7" s="36">
        <v>80.959999999999994</v>
      </c>
      <c r="Q7" s="36">
        <v>2700</v>
      </c>
      <c r="R7" s="36">
        <v>73449</v>
      </c>
      <c r="S7" s="36">
        <v>74.94</v>
      </c>
      <c r="T7" s="36">
        <v>980.1</v>
      </c>
      <c r="U7" s="36">
        <v>20063</v>
      </c>
      <c r="V7" s="36">
        <v>4.38</v>
      </c>
      <c r="W7" s="36">
        <v>4580.59</v>
      </c>
      <c r="X7" s="36">
        <v>38.130000000000003</v>
      </c>
      <c r="Y7" s="36">
        <v>43.86</v>
      </c>
      <c r="Z7" s="36">
        <v>45.29</v>
      </c>
      <c r="AA7" s="36">
        <v>54.91</v>
      </c>
      <c r="AB7" s="36">
        <v>57.13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1273.94</v>
      </c>
      <c r="BF7" s="36">
        <v>1203.23</v>
      </c>
      <c r="BG7" s="36">
        <v>1186.25</v>
      </c>
      <c r="BH7" s="36">
        <v>1223.32</v>
      </c>
      <c r="BI7" s="36">
        <v>1236.5</v>
      </c>
      <c r="BJ7" s="36">
        <v>1320.98</v>
      </c>
      <c r="BK7" s="36">
        <v>1334.01</v>
      </c>
      <c r="BL7" s="36">
        <v>1273.52</v>
      </c>
      <c r="BM7" s="36">
        <v>1209.95</v>
      </c>
      <c r="BN7" s="36">
        <v>1136.5</v>
      </c>
      <c r="BO7" s="36">
        <v>776.35</v>
      </c>
      <c r="BP7" s="36">
        <v>76.819999999999993</v>
      </c>
      <c r="BQ7" s="36">
        <v>78.66</v>
      </c>
      <c r="BR7" s="36">
        <v>77.260000000000005</v>
      </c>
      <c r="BS7" s="36">
        <v>77.459999999999994</v>
      </c>
      <c r="BT7" s="36">
        <v>78.22</v>
      </c>
      <c r="BU7" s="36">
        <v>68.63</v>
      </c>
      <c r="BV7" s="36">
        <v>67.14</v>
      </c>
      <c r="BW7" s="36">
        <v>67.849999999999994</v>
      </c>
      <c r="BX7" s="36">
        <v>69.48</v>
      </c>
      <c r="BY7" s="36">
        <v>71.650000000000006</v>
      </c>
      <c r="BZ7" s="36">
        <v>96.57</v>
      </c>
      <c r="CA7" s="36">
        <v>185.62</v>
      </c>
      <c r="CB7" s="36">
        <v>185.35</v>
      </c>
      <c r="CC7" s="36">
        <v>186.34</v>
      </c>
      <c r="CD7" s="36">
        <v>185.63</v>
      </c>
      <c r="CE7" s="36">
        <v>187.75</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96.5</v>
      </c>
      <c r="CX7" s="36">
        <v>97.93</v>
      </c>
      <c r="CY7" s="36">
        <v>98.52</v>
      </c>
      <c r="CZ7" s="36">
        <v>96.74</v>
      </c>
      <c r="DA7" s="36">
        <v>97.07</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0.01</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 H</cp:lastModifiedBy>
  <cp:lastPrinted>2016-02-18T07:38:41Z</cp:lastPrinted>
  <dcterms:created xsi:type="dcterms:W3CDTF">2016-02-03T08:50:19Z</dcterms:created>
  <dcterms:modified xsi:type="dcterms:W3CDTF">2016-02-18T07:39:19Z</dcterms:modified>
  <cp:category/>
</cp:coreProperties>
</file>