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775" activeTab="0"/>
  </bookViews>
  <sheets>
    <sheet name="38" sheetId="1" r:id="rId1"/>
    <sheet name="39" sheetId="2" r:id="rId2"/>
    <sheet name="40" sheetId="3" r:id="rId3"/>
    <sheet name="41" sheetId="4" r:id="rId4"/>
    <sheet name="42-43" sheetId="5" r:id="rId5"/>
    <sheet name="44-45" sheetId="6" r:id="rId6"/>
    <sheet name="46-47" sheetId="7" r:id="rId7"/>
    <sheet name="48-49" sheetId="8" r:id="rId8"/>
  </sheets>
  <externalReferences>
    <externalReference r:id="rId11"/>
  </externalReferences>
  <definedNames>
    <definedName name="_xlnm.Print_Area" localSheetId="2">'40'!$A$1:$G$31</definedName>
    <definedName name="_xlnm.Print_Area" localSheetId="3">'41'!$A$1:$G$33</definedName>
    <definedName name="_xlnm.Print_Area" localSheetId="4">'42-43'!$A$1:$T$40</definedName>
    <definedName name="_xlnm.Print_Area" localSheetId="5">'44-45'!$A$1:$T$36</definedName>
    <definedName name="_xlnm.Print_Area" localSheetId="6">'46-47'!$A$1:$T$40</definedName>
    <definedName name="_xlnm.Print_Area" localSheetId="7">'48-49'!$A$1:$T$49</definedName>
  </definedNames>
  <calcPr fullCalcOnLoad="1"/>
</workbook>
</file>

<file path=xl/sharedStrings.xml><?xml version="1.0" encoding="utf-8"?>
<sst xmlns="http://schemas.openxmlformats.org/spreadsheetml/2006/main" count="452" uniqueCount="137">
  <si>
    <t>袖ケ浦市</t>
  </si>
  <si>
    <t>鎌ケ谷市</t>
  </si>
  <si>
    <t>習志野市</t>
  </si>
  <si>
    <t>八千代市</t>
  </si>
  <si>
    <t>船橋市</t>
  </si>
  <si>
    <t>市川市</t>
  </si>
  <si>
    <t>浦安市</t>
  </si>
  <si>
    <t>松戸市</t>
  </si>
  <si>
    <t>柏市</t>
  </si>
  <si>
    <t>野田市</t>
  </si>
  <si>
    <t>流山市</t>
  </si>
  <si>
    <t>我孫子市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</si>
  <si>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</si>
  <si>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</si>
  <si>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</si>
  <si>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</si>
  <si>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</si>
  <si>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</si>
  <si>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</si>
  <si>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</si>
  <si>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</si>
  <si>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</si>
  <si>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東庄町</t>
  </si>
  <si>
    <t>多古町</t>
  </si>
  <si>
    <t>銚子市</t>
  </si>
  <si>
    <t>旭市</t>
  </si>
  <si>
    <t>匝瑳市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</si>
  <si>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</si>
  <si>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</si>
  <si>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</si>
  <si>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</si>
  <si>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</si>
  <si>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</si>
  <si>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</si>
  <si>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</si>
  <si>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</si>
  <si>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</si>
  <si>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</si>
  <si>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</si>
  <si>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</si>
  <si>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大多喜町</t>
  </si>
  <si>
    <t>御宿町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</si>
  <si>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</si>
  <si>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</si>
  <si>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</si>
  <si>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</si>
  <si>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</si>
  <si>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</si>
  <si>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</si>
  <si>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</si>
  <si>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千葉市</t>
  </si>
  <si>
    <t>　(1) 幼稚園</t>
  </si>
  <si>
    <t>神崎町</t>
  </si>
  <si>
    <t>注・＊印は不開示情報。</t>
  </si>
  <si>
    <t>区　　分</t>
  </si>
  <si>
    <t>学級数</t>
  </si>
  <si>
    <t>本務教員数</t>
  </si>
  <si>
    <t>児童数</t>
  </si>
  <si>
    <t>計</t>
  </si>
  <si>
    <t>本校</t>
  </si>
  <si>
    <t>分校</t>
  </si>
  <si>
    <t>単式</t>
  </si>
  <si>
    <t>複式</t>
  </si>
  <si>
    <t>特支</t>
  </si>
  <si>
    <t>男</t>
  </si>
  <si>
    <t>女</t>
  </si>
  <si>
    <t>北総管内</t>
  </si>
  <si>
    <t>神崎町</t>
  </si>
  <si>
    <t>東上総管内</t>
  </si>
  <si>
    <t>いすみ市</t>
  </si>
  <si>
    <t>布施学校組合</t>
  </si>
  <si>
    <t>南房総管内</t>
  </si>
  <si>
    <t>政令指定都市</t>
  </si>
  <si>
    <t>学校数</t>
  </si>
  <si>
    <t>生徒数</t>
  </si>
  <si>
    <t>千葉県</t>
  </si>
  <si>
    <t>生徒
数</t>
  </si>
  <si>
    <t>１学級
当たり
生徒数</t>
  </si>
  <si>
    <t>本務教
員１人
当たり
生徒数</t>
  </si>
  <si>
    <t>７　市町村別学校数・学級数・教職員数・児童生徒(園児)数</t>
  </si>
  <si>
    <t>鎌ケ谷市</t>
  </si>
  <si>
    <t>袖ケ浦市</t>
  </si>
  <si>
    <t>区　　分</t>
  </si>
  <si>
    <t>公　　　立</t>
  </si>
  <si>
    <t>私　　　立</t>
  </si>
  <si>
    <t>園　数</t>
  </si>
  <si>
    <t>園児数</t>
  </si>
  <si>
    <t>本　務
教員数</t>
  </si>
  <si>
    <t>大網白里市</t>
  </si>
  <si>
    <t>　(2) 幼保連携型認定こども園</t>
  </si>
  <si>
    <t>いすみ市</t>
  </si>
  <si>
    <t>(東葛飾中)</t>
  </si>
  <si>
    <t>注　・各市町村の数値には、県立中学校を含まない。</t>
  </si>
  <si>
    <t>　(3) 小学校(公立)</t>
  </si>
  <si>
    <t>　(4) 中学校(公立)</t>
  </si>
  <si>
    <t>　(5) 義務教育学校(公立)</t>
  </si>
  <si>
    <t>いすみ市</t>
  </si>
  <si>
    <t>１校当たり
（含分校）</t>
  </si>
  <si>
    <t>児童
数</t>
  </si>
  <si>
    <t>学級
数</t>
  </si>
  <si>
    <t>袖ケ浦市</t>
  </si>
  <si>
    <t>(千　葉　中)</t>
  </si>
  <si>
    <t>学 校 数</t>
  </si>
  <si>
    <t>１校当たり
（含分校）</t>
  </si>
  <si>
    <t>１学級
当たり
児童数</t>
  </si>
  <si>
    <t>本務教
員１人
当たり
児童数</t>
  </si>
  <si>
    <t>学級
数</t>
  </si>
  <si>
    <t>児童
数</t>
  </si>
  <si>
    <t>学級
数</t>
  </si>
  <si>
    <t>本務教
員１人
当たり
児童数</t>
  </si>
  <si>
    <t>１学級
当たり
児童数</t>
  </si>
  <si>
    <t>１校当たり
（含分校）</t>
  </si>
  <si>
    <t>学 校 数</t>
  </si>
  <si>
    <t>１校当たり
（含分校）</t>
  </si>
  <si>
    <t>学級
数</t>
  </si>
  <si>
    <t>負担法
による
事務
職員数</t>
  </si>
  <si>
    <t>　・園数の(　)内は分園の別掲である。</t>
  </si>
  <si>
    <t>葛南管内</t>
  </si>
  <si>
    <t>東葛飾管内</t>
  </si>
  <si>
    <t>市川市(葛南)</t>
  </si>
  <si>
    <t>成田市(北総)</t>
  </si>
  <si>
    <t>東上総管内</t>
  </si>
  <si>
    <t>3(1)</t>
  </si>
  <si>
    <t>令和２年度</t>
  </si>
  <si>
    <t>令和２年度</t>
  </si>
  <si>
    <t>＊</t>
  </si>
  <si>
    <r>
      <t xml:space="preserve">負担法
による
</t>
    </r>
    <r>
      <rPr>
        <sz val="6"/>
        <rFont val="ＭＳ 明朝"/>
        <family val="1"/>
      </rPr>
      <t>学校栄養</t>
    </r>
    <r>
      <rPr>
        <sz val="7.5"/>
        <rFont val="ＭＳ 明朝"/>
        <family val="1"/>
      </rPr>
      <t xml:space="preserve">
職員数</t>
    </r>
  </si>
  <si>
    <t>令和３年度</t>
  </si>
  <si>
    <t>74(3)</t>
  </si>
  <si>
    <t>13(1)</t>
  </si>
  <si>
    <t>6(1)</t>
  </si>
  <si>
    <t>80(3)</t>
  </si>
  <si>
    <t>令和３年度</t>
  </si>
  <si>
    <r>
      <t xml:space="preserve">負担法
による
</t>
    </r>
    <r>
      <rPr>
        <sz val="6"/>
        <color indexed="8"/>
        <rFont val="ＭＳ 明朝"/>
        <family val="1"/>
      </rPr>
      <t>学校栄養</t>
    </r>
    <r>
      <rPr>
        <sz val="7"/>
        <color indexed="8"/>
        <rFont val="ＭＳ 明朝"/>
        <family val="1"/>
      </rPr>
      <t>職員数</t>
    </r>
  </si>
  <si>
    <r>
      <t xml:space="preserve">負担法
による
</t>
    </r>
    <r>
      <rPr>
        <sz val="6"/>
        <color indexed="8"/>
        <rFont val="ＭＳ 明朝"/>
        <family val="1"/>
      </rPr>
      <t>学校栄養</t>
    </r>
    <r>
      <rPr>
        <sz val="7"/>
        <color indexed="8"/>
        <rFont val="ＭＳ 明朝"/>
        <family val="1"/>
      </rPr>
      <t xml:space="preserve">
職員数</t>
    </r>
  </si>
  <si>
    <t>(R3.5.1現在 教育政策課調)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</si>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</sst>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_);[Red]\(#,##0\)"/>
    <numFmt numFmtId="179" formatCode="#,##0.0;[Red]#,##0.0"/>
    <numFmt numFmtId="180" formatCode="[&lt;=99999999]####\-####;\(00\)\ ####\-####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  <numFmt numFmtId="185" formatCode="0000"/>
    <numFmt numFmtId="186" formatCode="00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  <numFmt numFmtId="193" formatCode="#,##0_);\(#,##0\)"/>
    <numFmt numFmtId="194" formatCode="0;[Red]0"/>
    <numFmt numFmtId="195" formatCode="#,##0;0;&quot;－&quot;"/>
    <numFmt numFmtId="196" formatCode="0.00_ "/>
    <numFmt numFmtId="197" formatCode="#,##0.00_ "/>
    <numFmt numFmtId="198" formatCode="0.0_ "/>
    <numFmt numFmtId="199" formatCode="0.000"/>
    <numFmt numFmtId="200" formatCode="0.0"/>
    <numFmt numFmtId="201" formatCode="#,##0.0_ "/>
    <numFmt numFmtId="202" formatCode="#0.#0&quot;(GB)&quot;\ "/>
    <numFmt numFmtId="203" formatCode="0_);[Red]\(0\)"/>
    <numFmt numFmtId="204" formatCode="#,##0.000;[Red]\-#,##0.000"/>
    <numFmt numFmtId="205" formatCode="#,##0.0000;[Red]\-#,##0.0000"/>
    <numFmt numFmtId="206" formatCode="0.0000_ "/>
    <numFmt numFmtId="207" formatCode="##0.00&quot;(Ｇbyte)&quot;"/>
    <numFmt numFmtId="208" formatCode="0.00_);[Red]\(0.00\)"/>
    <numFmt numFmtId="209" formatCode="&quot;約&quot;##0&quot;万件&quot;"/>
    <numFmt numFmtId="210" formatCode="&quot;約&quot;0.00000&quot;秒/件&quot;"/>
    <numFmt numFmtId="211" formatCode="#,##0_ ;[Red]\-#,##0\ "/>
    <numFmt numFmtId="212" formatCode="&quot;約&quot;#0&quot;分&quot;"/>
    <numFmt numFmtId="213" formatCode="#,##0.0&quot;MB&quot;"/>
    <numFmt numFmtId="214" formatCode="&quot;約&quot;#0.0&quot;秒&quot;"/>
    <numFmt numFmtId="215" formatCode="##.#0&quot;(ｈ)&quot;\ "/>
    <numFmt numFmtId="216" formatCode="0.0_);[Red]\(0.0\)"/>
    <numFmt numFmtId="217" formatCode="##.0&quot;(M/bps)&quot;\ "/>
    <numFmt numFmtId="218" formatCode="#,##0.000&quot;（Mbyte)&quot;"/>
    <numFmt numFmtId="219" formatCode="&quot;約&quot;0.000000&quot;秒/件&quot;"/>
    <numFmt numFmtId="220" formatCode="0.000000"/>
    <numFmt numFmtId="221" formatCode="&quot;約&quot;#0.000&quot;秒&quot;"/>
    <numFmt numFmtId="222" formatCode="&quot;約&quot;#0.00&quot;秒&quot;"/>
    <numFmt numFmtId="223" formatCode="&quot;&quot;#,##0&quot;件&quot;"/>
    <numFmt numFmtId="224" formatCode="&quot;約&quot;#,##0&quot;秒&quot;"/>
    <numFmt numFmtId="225" formatCode="&quot;約&quot;#0.0&quot;分&quot;"/>
    <numFmt numFmtId="226" formatCode="##0.00&quot;(Mbyte)&quot;"/>
    <numFmt numFmtId="227" formatCode="#,##0.00&quot;MB&quot;"/>
    <numFmt numFmtId="228" formatCode="#0.00&quot;秒&quot;"/>
    <numFmt numFmtId="229" formatCode="&quot;約&quot;#&quot;分&quot;"/>
    <numFmt numFmtId="230" formatCode="#0.0000&quot;秒&quot;"/>
    <numFmt numFmtId="231" formatCode="&quot;約&quot;#,##0.00&quot;秒&quot;"/>
    <numFmt numFmtId="232" formatCode="&quot;約&quot;##0.00&quot;秒&quot;"/>
    <numFmt numFmtId="233" formatCode="0.0%"/>
    <numFmt numFmtId="234" formatCode="0;0;\ "/>
    <numFmt numFmtId="235" formatCode="0_ "/>
    <numFmt numFmtId="236" formatCode="&quot;△&quot;\ #,##0;&quot;▲&quot;\ #,##0"/>
    <numFmt numFmtId="237" formatCode="[&lt;=999]000;[&lt;=9999]000\-00;000\-0000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11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明朝"/>
      <family val="1"/>
    </font>
    <font>
      <sz val="7.5"/>
      <color indexed="8"/>
      <name val="ＭＳ ゴシック"/>
      <family val="3"/>
    </font>
    <font>
      <sz val="7"/>
      <color indexed="8"/>
      <name val="ＭＳ ゴシック"/>
      <family val="3"/>
    </font>
    <font>
      <i/>
      <sz val="7.5"/>
      <color indexed="8"/>
      <name val="ＭＳ 明朝"/>
      <family val="1"/>
    </font>
    <font>
      <sz val="7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7.5"/>
      <color theme="1"/>
      <name val="ＭＳ 明朝"/>
      <family val="1"/>
    </font>
    <font>
      <sz val="7.5"/>
      <color theme="1"/>
      <name val="ＭＳ ゴシック"/>
      <family val="3"/>
    </font>
    <font>
      <sz val="7"/>
      <color theme="1"/>
      <name val="ＭＳ ゴシック"/>
      <family val="3"/>
    </font>
    <font>
      <i/>
      <sz val="7.5"/>
      <color theme="1"/>
      <name val="ＭＳ 明朝"/>
      <family val="1"/>
    </font>
    <font>
      <sz val="7"/>
      <color theme="1"/>
      <name val="ＭＳ 明朝"/>
      <family val="1"/>
    </font>
    <font>
      <sz val="7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1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8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4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7" fillId="0" borderId="0" xfId="0" applyFont="1" applyAlignment="1">
      <alignment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/>
    </xf>
    <xf numFmtId="0" fontId="5" fillId="35" borderId="0" xfId="0" applyFont="1" applyFill="1" applyAlignment="1">
      <alignment vertical="top"/>
    </xf>
    <xf numFmtId="0" fontId="5" fillId="35" borderId="0" xfId="0" applyFont="1" applyFill="1" applyBorder="1" applyAlignment="1">
      <alignment vertical="top"/>
    </xf>
    <xf numFmtId="0" fontId="19" fillId="35" borderId="0" xfId="0" applyFont="1" applyFill="1" applyAlignment="1">
      <alignment horizontal="right" vertical="top"/>
    </xf>
    <xf numFmtId="0" fontId="4" fillId="35" borderId="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distributed"/>
    </xf>
    <xf numFmtId="0" fontId="5" fillId="35" borderId="0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/>
    </xf>
    <xf numFmtId="0" fontId="4" fillId="35" borderId="14" xfId="0" applyFont="1" applyFill="1" applyBorder="1" applyAlignment="1">
      <alignment horizontal="distributed"/>
    </xf>
    <xf numFmtId="0" fontId="4" fillId="35" borderId="14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textRotation="255"/>
    </xf>
    <xf numFmtId="0" fontId="4" fillId="35" borderId="15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distributed" vertical="center"/>
    </xf>
    <xf numFmtId="176" fontId="4" fillId="35" borderId="0" xfId="0" applyNumberFormat="1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 vertical="center"/>
    </xf>
    <xf numFmtId="0" fontId="4" fillId="35" borderId="14" xfId="0" applyFont="1" applyFill="1" applyBorder="1" applyAlignment="1">
      <alignment horizontal="distributed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80" fontId="4" fillId="0" borderId="19" xfId="80" applyNumberFormat="1" applyFont="1" applyFill="1" applyBorder="1" applyAlignment="1">
      <alignment horizontal="right"/>
      <protection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/>
    </xf>
    <xf numFmtId="176" fontId="4" fillId="35" borderId="13" xfId="0" applyNumberFormat="1" applyFont="1" applyFill="1" applyBorder="1" applyAlignment="1">
      <alignment horizontal="center" vertical="center"/>
    </xf>
    <xf numFmtId="176" fontId="4" fillId="35" borderId="16" xfId="0" applyNumberFormat="1" applyFont="1" applyFill="1" applyBorder="1" applyAlignment="1">
      <alignment horizontal="center" vertical="center"/>
    </xf>
    <xf numFmtId="176" fontId="4" fillId="35" borderId="22" xfId="0" applyNumberFormat="1" applyFont="1" applyFill="1" applyBorder="1" applyAlignment="1">
      <alignment horizontal="center" vertical="center"/>
    </xf>
    <xf numFmtId="176" fontId="4" fillId="35" borderId="20" xfId="0" applyNumberFormat="1" applyFont="1" applyFill="1" applyBorder="1" applyAlignment="1">
      <alignment horizontal="center" vertical="center"/>
    </xf>
    <xf numFmtId="176" fontId="4" fillId="35" borderId="0" xfId="0" applyNumberFormat="1" applyFont="1" applyFill="1" applyBorder="1" applyAlignment="1">
      <alignment horizontal="center" vertical="center"/>
    </xf>
    <xf numFmtId="176" fontId="4" fillId="35" borderId="23" xfId="0" applyNumberFormat="1" applyFont="1" applyFill="1" applyBorder="1" applyAlignment="1">
      <alignment horizontal="center" vertical="center"/>
    </xf>
    <xf numFmtId="176" fontId="4" fillId="35" borderId="21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0" borderId="0" xfId="80" applyFont="1" applyFill="1" applyAlignment="1">
      <alignment vertical="center" shrinkToFit="1"/>
      <protection/>
    </xf>
    <xf numFmtId="180" fontId="4" fillId="0" borderId="20" xfId="80" applyNumberFormat="1" applyFont="1" applyFill="1" applyBorder="1" applyAlignment="1">
      <alignment horizontal="right"/>
      <protection/>
    </xf>
    <xf numFmtId="180" fontId="4" fillId="0" borderId="0" xfId="80" applyNumberFormat="1" applyFont="1" applyFill="1" applyAlignment="1">
      <alignment horizontal="right"/>
      <protection/>
    </xf>
    <xf numFmtId="192" fontId="4" fillId="0" borderId="19" xfId="80" applyNumberFormat="1" applyFont="1" applyFill="1" applyBorder="1" applyAlignment="1">
      <alignment horizontal="right"/>
      <protection/>
    </xf>
    <xf numFmtId="192" fontId="4" fillId="0" borderId="0" xfId="80" applyNumberFormat="1" applyFont="1" applyFill="1" applyAlignment="1">
      <alignment horizontal="right"/>
      <protection/>
    </xf>
    <xf numFmtId="0" fontId="4" fillId="0" borderId="19" xfId="80" applyNumberFormat="1" applyFont="1" applyFill="1" applyBorder="1" applyAlignment="1">
      <alignment horizontal="right"/>
      <protection/>
    </xf>
    <xf numFmtId="203" fontId="4" fillId="0" borderId="0" xfId="80" applyNumberFormat="1" applyFont="1" applyFill="1" applyAlignment="1">
      <alignment horizontal="right"/>
      <protection/>
    </xf>
    <xf numFmtId="178" fontId="4" fillId="0" borderId="22" xfId="80" applyNumberFormat="1" applyFont="1" applyFill="1" applyBorder="1" applyAlignment="1">
      <alignment horizontal="right"/>
      <protection/>
    </xf>
    <xf numFmtId="180" fontId="4" fillId="0" borderId="19" xfId="0" applyNumberFormat="1" applyFont="1" applyFill="1" applyBorder="1" applyAlignment="1">
      <alignment horizontal="right"/>
    </xf>
    <xf numFmtId="180" fontId="4" fillId="0" borderId="22" xfId="0" applyNumberFormat="1" applyFont="1" applyFill="1" applyBorder="1" applyAlignment="1">
      <alignment horizontal="right"/>
    </xf>
    <xf numFmtId="176" fontId="4" fillId="0" borderId="23" xfId="80" applyNumberFormat="1" applyFont="1" applyFill="1" applyBorder="1" applyAlignment="1">
      <alignment horizontal="right" shrinkToFit="1"/>
      <protection/>
    </xf>
    <xf numFmtId="176" fontId="4" fillId="0" borderId="22" xfId="80" applyNumberFormat="1" applyFont="1" applyFill="1" applyBorder="1" applyAlignment="1">
      <alignment horizontal="right" shrinkToFit="1"/>
      <protection/>
    </xf>
    <xf numFmtId="180" fontId="4" fillId="0" borderId="0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38" fontId="4" fillId="0" borderId="19" xfId="68" applyFont="1" applyFill="1" applyBorder="1" applyAlignment="1">
      <alignment/>
    </xf>
    <xf numFmtId="0" fontId="4" fillId="0" borderId="19" xfId="80" applyNumberFormat="1" applyFont="1" applyFill="1" applyBorder="1" applyAlignment="1">
      <alignment/>
      <protection/>
    </xf>
    <xf numFmtId="0" fontId="4" fillId="0" borderId="0" xfId="80" applyNumberFormat="1" applyFont="1" applyFill="1" applyAlignment="1">
      <alignment/>
      <protection/>
    </xf>
    <xf numFmtId="0" fontId="4" fillId="0" borderId="22" xfId="80" applyNumberFormat="1" applyFont="1" applyFill="1" applyBorder="1" applyAlignment="1">
      <alignment/>
      <protection/>
    </xf>
    <xf numFmtId="38" fontId="4" fillId="0" borderId="22" xfId="68" applyFont="1" applyFill="1" applyBorder="1" applyAlignment="1">
      <alignment/>
    </xf>
    <xf numFmtId="0" fontId="4" fillId="0" borderId="0" xfId="80" applyNumberFormat="1" applyFont="1" applyFill="1" applyAlignment="1">
      <alignment horizontal="right"/>
      <protection/>
    </xf>
    <xf numFmtId="0" fontId="4" fillId="0" borderId="22" xfId="80" applyNumberFormat="1" applyFont="1" applyFill="1" applyBorder="1" applyAlignment="1">
      <alignment horizontal="right"/>
      <protection/>
    </xf>
    <xf numFmtId="0" fontId="4" fillId="0" borderId="17" xfId="80" applyNumberFormat="1" applyFont="1" applyFill="1" applyBorder="1" applyAlignment="1">
      <alignment/>
      <protection/>
    </xf>
    <xf numFmtId="0" fontId="7" fillId="0" borderId="0" xfId="80" applyFont="1" applyAlignment="1">
      <alignment vertical="center" shrinkToFit="1"/>
      <protection/>
    </xf>
    <xf numFmtId="176" fontId="4" fillId="0" borderId="0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19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4" fillId="0" borderId="19" xfId="80" applyNumberFormat="1" applyFont="1" applyFill="1" applyBorder="1" applyAlignment="1">
      <alignment shrinkToFit="1"/>
      <protection/>
    </xf>
    <xf numFmtId="176" fontId="4" fillId="0" borderId="22" xfId="80" applyNumberFormat="1" applyFont="1" applyFill="1" applyBorder="1" applyAlignment="1">
      <alignment shrinkToFit="1"/>
      <protection/>
    </xf>
    <xf numFmtId="0" fontId="4" fillId="0" borderId="0" xfId="80" applyFont="1" applyFill="1" applyAlignment="1">
      <alignment shrinkToFit="1"/>
      <protection/>
    </xf>
    <xf numFmtId="180" fontId="4" fillId="0" borderId="18" xfId="0" applyNumberFormat="1" applyFont="1" applyFill="1" applyBorder="1" applyAlignment="1">
      <alignment horizontal="right"/>
    </xf>
    <xf numFmtId="180" fontId="4" fillId="0" borderId="17" xfId="0" applyNumberFormat="1" applyFont="1" applyFill="1" applyBorder="1" applyAlignment="1">
      <alignment horizontal="right"/>
    </xf>
    <xf numFmtId="176" fontId="4" fillId="0" borderId="20" xfId="80" applyNumberFormat="1" applyFont="1" applyFill="1" applyBorder="1" applyAlignment="1">
      <alignment shrinkToFit="1"/>
      <protection/>
    </xf>
    <xf numFmtId="176" fontId="4" fillId="0" borderId="0" xfId="80" applyNumberFormat="1" applyFont="1" applyFill="1" applyBorder="1" applyAlignment="1">
      <alignment horizontal="right" shrinkToFit="1"/>
      <protection/>
    </xf>
    <xf numFmtId="176" fontId="4" fillId="0" borderId="0" xfId="80" applyNumberFormat="1" applyFont="1" applyFill="1" applyBorder="1" applyAlignment="1">
      <alignment shrinkToFit="1"/>
      <protection/>
    </xf>
    <xf numFmtId="0" fontId="64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center" vertical="center"/>
    </xf>
    <xf numFmtId="38" fontId="64" fillId="0" borderId="0" xfId="68" applyFont="1" applyFill="1" applyAlignment="1">
      <alignment/>
    </xf>
    <xf numFmtId="0" fontId="64" fillId="0" borderId="0" xfId="80" applyNumberFormat="1" applyFont="1" applyFill="1" applyAlignment="1">
      <alignment/>
      <protection/>
    </xf>
    <xf numFmtId="180" fontId="4" fillId="0" borderId="20" xfId="0" applyNumberFormat="1" applyFont="1" applyFill="1" applyBorder="1" applyAlignment="1">
      <alignment horizontal="right"/>
    </xf>
    <xf numFmtId="0" fontId="4" fillId="0" borderId="20" xfId="68" applyNumberFormat="1" applyFont="1" applyFill="1" applyBorder="1" applyAlignment="1">
      <alignment horizontal="right"/>
    </xf>
    <xf numFmtId="38" fontId="4" fillId="0" borderId="20" xfId="68" applyFont="1" applyFill="1" applyBorder="1" applyAlignment="1">
      <alignment/>
    </xf>
    <xf numFmtId="0" fontId="4" fillId="0" borderId="0" xfId="68" applyNumberFormat="1" applyFont="1" applyFill="1" applyBorder="1" applyAlignment="1">
      <alignment horizontal="right"/>
    </xf>
    <xf numFmtId="38" fontId="5" fillId="0" borderId="19" xfId="68" applyFont="1" applyFill="1" applyBorder="1" applyAlignment="1">
      <alignment horizontal="right"/>
    </xf>
    <xf numFmtId="0" fontId="5" fillId="0" borderId="0" xfId="68" applyNumberFormat="1" applyFont="1" applyFill="1" applyBorder="1" applyAlignment="1">
      <alignment horizontal="right"/>
    </xf>
    <xf numFmtId="38" fontId="4" fillId="0" borderId="0" xfId="68" applyFont="1" applyFill="1" applyBorder="1" applyAlignment="1">
      <alignment horizontal="right"/>
    </xf>
    <xf numFmtId="180" fontId="4" fillId="0" borderId="24" xfId="0" applyNumberFormat="1" applyFont="1" applyFill="1" applyBorder="1" applyAlignment="1">
      <alignment horizontal="right"/>
    </xf>
    <xf numFmtId="38" fontId="4" fillId="0" borderId="23" xfId="68" applyFont="1" applyFill="1" applyBorder="1" applyAlignment="1">
      <alignment horizontal="right"/>
    </xf>
    <xf numFmtId="38" fontId="5" fillId="0" borderId="19" xfId="68" applyFont="1" applyFill="1" applyBorder="1" applyAlignment="1">
      <alignment/>
    </xf>
    <xf numFmtId="38" fontId="5" fillId="0" borderId="22" xfId="68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vertical="center"/>
    </xf>
    <xf numFmtId="0" fontId="64" fillId="35" borderId="13" xfId="0" applyFont="1" applyFill="1" applyBorder="1" applyAlignment="1">
      <alignment horizontal="center" vertical="center" wrapText="1"/>
    </xf>
    <xf numFmtId="0" fontId="64" fillId="0" borderId="19" xfId="80" applyFont="1" applyFill="1" applyBorder="1" applyAlignment="1">
      <alignment vertical="center" shrinkToFit="1"/>
      <protection/>
    </xf>
    <xf numFmtId="176" fontId="64" fillId="0" borderId="19" xfId="80" applyNumberFormat="1" applyFont="1" applyBorder="1" applyAlignment="1">
      <alignment vertical="center" shrinkToFit="1"/>
      <protection/>
    </xf>
    <xf numFmtId="0" fontId="65" fillId="35" borderId="0" xfId="0" applyFont="1" applyFill="1" applyAlignment="1">
      <alignment vertical="top"/>
    </xf>
    <xf numFmtId="176" fontId="65" fillId="35" borderId="0" xfId="0" applyNumberFormat="1" applyFont="1" applyFill="1" applyAlignment="1">
      <alignment vertical="top"/>
    </xf>
    <xf numFmtId="176" fontId="65" fillId="35" borderId="0" xfId="0" applyNumberFormat="1" applyFont="1" applyFill="1" applyBorder="1" applyAlignment="1">
      <alignment vertical="top"/>
    </xf>
    <xf numFmtId="176" fontId="66" fillId="35" borderId="0" xfId="0" applyNumberFormat="1" applyFont="1" applyFill="1" applyAlignment="1">
      <alignment horizontal="right" vertical="top"/>
    </xf>
    <xf numFmtId="0" fontId="65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4" fillId="35" borderId="13" xfId="0" applyFont="1" applyFill="1" applyBorder="1" applyAlignment="1">
      <alignment horizontal="center" vertical="center" textRotation="255"/>
    </xf>
    <xf numFmtId="176" fontId="64" fillId="35" borderId="13" xfId="0" applyNumberFormat="1" applyFont="1" applyFill="1" applyBorder="1" applyAlignment="1">
      <alignment horizontal="center" vertical="center"/>
    </xf>
    <xf numFmtId="176" fontId="64" fillId="35" borderId="16" xfId="0" applyNumberFormat="1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vertical="center"/>
    </xf>
    <xf numFmtId="0" fontId="64" fillId="35" borderId="20" xfId="0" applyFont="1" applyFill="1" applyBorder="1" applyAlignment="1">
      <alignment vertical="center"/>
    </xf>
    <xf numFmtId="176" fontId="64" fillId="35" borderId="20" xfId="0" applyNumberFormat="1" applyFont="1" applyFill="1" applyBorder="1" applyAlignment="1">
      <alignment vertical="center"/>
    </xf>
    <xf numFmtId="176" fontId="64" fillId="35" borderId="0" xfId="0" applyNumberFormat="1" applyFont="1" applyFill="1" applyBorder="1" applyAlignment="1">
      <alignment vertical="center"/>
    </xf>
    <xf numFmtId="176" fontId="64" fillId="35" borderId="21" xfId="0" applyNumberFormat="1" applyFont="1" applyFill="1" applyBorder="1" applyAlignment="1">
      <alignment vertical="center"/>
    </xf>
    <xf numFmtId="0" fontId="64" fillId="35" borderId="22" xfId="0" applyFont="1" applyFill="1" applyBorder="1" applyAlignment="1">
      <alignment vertical="center"/>
    </xf>
    <xf numFmtId="0" fontId="64" fillId="35" borderId="15" xfId="0" applyFont="1" applyFill="1" applyBorder="1" applyAlignment="1">
      <alignment horizontal="distributed" vertical="center"/>
    </xf>
    <xf numFmtId="176" fontId="64" fillId="35" borderId="19" xfId="0" applyNumberFormat="1" applyFont="1" applyFill="1" applyBorder="1" applyAlignment="1">
      <alignment vertical="center"/>
    </xf>
    <xf numFmtId="176" fontId="64" fillId="35" borderId="15" xfId="0" applyNumberFormat="1" applyFont="1" applyFill="1" applyBorder="1" applyAlignment="1">
      <alignment vertical="center"/>
    </xf>
    <xf numFmtId="177" fontId="64" fillId="35" borderId="19" xfId="0" applyNumberFormat="1" applyFont="1" applyFill="1" applyBorder="1" applyAlignment="1">
      <alignment vertical="center"/>
    </xf>
    <xf numFmtId="179" fontId="64" fillId="35" borderId="19" xfId="0" applyNumberFormat="1" applyFont="1" applyFill="1" applyBorder="1" applyAlignment="1">
      <alignment vertical="center"/>
    </xf>
    <xf numFmtId="179" fontId="64" fillId="35" borderId="22" xfId="0" applyNumberFormat="1" applyFont="1" applyFill="1" applyBorder="1" applyAlignment="1">
      <alignment vertical="center"/>
    </xf>
    <xf numFmtId="0" fontId="65" fillId="35" borderId="0" xfId="0" applyFont="1" applyFill="1" applyBorder="1" applyAlignment="1">
      <alignment vertical="center"/>
    </xf>
    <xf numFmtId="0" fontId="65" fillId="35" borderId="15" xfId="0" applyFont="1" applyFill="1" applyBorder="1" applyAlignment="1">
      <alignment horizontal="distributed" vertical="center"/>
    </xf>
    <xf numFmtId="176" fontId="65" fillId="0" borderId="19" xfId="0" applyNumberFormat="1" applyFont="1" applyFill="1" applyBorder="1" applyAlignment="1">
      <alignment vertical="center"/>
    </xf>
    <xf numFmtId="176" fontId="65" fillId="35" borderId="19" xfId="0" applyNumberFormat="1" applyFont="1" applyFill="1" applyBorder="1" applyAlignment="1">
      <alignment vertical="center"/>
    </xf>
    <xf numFmtId="176" fontId="65" fillId="35" borderId="22" xfId="0" applyNumberFormat="1" applyFont="1" applyFill="1" applyBorder="1" applyAlignment="1">
      <alignment vertical="center"/>
    </xf>
    <xf numFmtId="177" fontId="65" fillId="0" borderId="19" xfId="0" applyNumberFormat="1" applyFont="1" applyFill="1" applyBorder="1" applyAlignment="1">
      <alignment vertical="center"/>
    </xf>
    <xf numFmtId="179" fontId="65" fillId="0" borderId="19" xfId="0" applyNumberFormat="1" applyFont="1" applyFill="1" applyBorder="1" applyAlignment="1">
      <alignment vertical="center"/>
    </xf>
    <xf numFmtId="179" fontId="65" fillId="0" borderId="22" xfId="0" applyNumberFormat="1" applyFont="1" applyFill="1" applyBorder="1" applyAlignment="1">
      <alignment vertical="center"/>
    </xf>
    <xf numFmtId="176" fontId="64" fillId="0" borderId="19" xfId="0" applyNumberFormat="1" applyFont="1" applyFill="1" applyBorder="1" applyAlignment="1">
      <alignment vertical="center"/>
    </xf>
    <xf numFmtId="0" fontId="65" fillId="0" borderId="19" xfId="80" applyFont="1" applyFill="1" applyBorder="1" applyAlignment="1">
      <alignment vertical="center" shrinkToFit="1"/>
      <protection/>
    </xf>
    <xf numFmtId="180" fontId="65" fillId="0" borderId="19" xfId="0" applyNumberFormat="1" applyFont="1" applyFill="1" applyBorder="1" applyAlignment="1">
      <alignment horizontal="right" vertical="center"/>
    </xf>
    <xf numFmtId="176" fontId="65" fillId="0" borderId="19" xfId="80" applyNumberFormat="1" applyFont="1" applyBorder="1" applyAlignment="1">
      <alignment vertical="center" shrinkToFit="1"/>
      <protection/>
    </xf>
    <xf numFmtId="176" fontId="65" fillId="0" borderId="0" xfId="80" applyNumberFormat="1" applyFont="1" applyAlignment="1">
      <alignment vertical="center" shrinkToFit="1"/>
      <protection/>
    </xf>
    <xf numFmtId="177" fontId="65" fillId="35" borderId="19" xfId="0" applyNumberFormat="1" applyFont="1" applyFill="1" applyBorder="1" applyAlignment="1">
      <alignment vertical="center"/>
    </xf>
    <xf numFmtId="179" fontId="65" fillId="35" borderId="19" xfId="0" applyNumberFormat="1" applyFont="1" applyFill="1" applyBorder="1" applyAlignment="1">
      <alignment vertical="center"/>
    </xf>
    <xf numFmtId="179" fontId="65" fillId="35" borderId="22" xfId="0" applyNumberFormat="1" applyFont="1" applyFill="1" applyBorder="1" applyAlignment="1">
      <alignment vertical="center"/>
    </xf>
    <xf numFmtId="180" fontId="64" fillId="0" borderId="19" xfId="0" applyNumberFormat="1" applyFont="1" applyFill="1" applyBorder="1" applyAlignment="1">
      <alignment horizontal="right" vertical="center"/>
    </xf>
    <xf numFmtId="176" fontId="64" fillId="0" borderId="0" xfId="80" applyNumberFormat="1" applyFont="1" applyAlignment="1">
      <alignment vertical="center" shrinkToFit="1"/>
      <protection/>
    </xf>
    <xf numFmtId="176" fontId="67" fillId="0" borderId="19" xfId="0" applyNumberFormat="1" applyFont="1" applyFill="1" applyBorder="1" applyAlignment="1">
      <alignment vertical="center"/>
    </xf>
    <xf numFmtId="176" fontId="64" fillId="0" borderId="19" xfId="0" applyNumberFormat="1" applyFont="1" applyFill="1" applyBorder="1" applyAlignment="1">
      <alignment horizontal="right" vertical="center"/>
    </xf>
    <xf numFmtId="0" fontId="65" fillId="0" borderId="19" xfId="80" applyFont="1" applyBorder="1" applyAlignment="1">
      <alignment vertical="center" shrinkToFit="1"/>
      <protection/>
    </xf>
    <xf numFmtId="0" fontId="64" fillId="0" borderId="19" xfId="80" applyFont="1" applyBorder="1" applyAlignment="1">
      <alignment vertical="center" shrinkToFit="1"/>
      <protection/>
    </xf>
    <xf numFmtId="176" fontId="64" fillId="0" borderId="19" xfId="0" applyNumberFormat="1" applyFont="1" applyFill="1" applyBorder="1" applyAlignment="1">
      <alignment vertical="center"/>
    </xf>
    <xf numFmtId="176" fontId="65" fillId="0" borderId="19" xfId="0" applyNumberFormat="1" applyFont="1" applyFill="1" applyBorder="1" applyAlignment="1">
      <alignment horizontal="right" vertical="center"/>
    </xf>
    <xf numFmtId="0" fontId="64" fillId="35" borderId="14" xfId="0" applyFont="1" applyFill="1" applyBorder="1" applyAlignment="1">
      <alignment horizontal="distributed" vertical="center"/>
    </xf>
    <xf numFmtId="0" fontId="64" fillId="0" borderId="17" xfId="80" applyFont="1" applyFill="1" applyBorder="1" applyAlignment="1">
      <alignment vertical="center" shrinkToFit="1"/>
      <protection/>
    </xf>
    <xf numFmtId="180" fontId="64" fillId="0" borderId="17" xfId="0" applyNumberFormat="1" applyFont="1" applyFill="1" applyBorder="1" applyAlignment="1">
      <alignment horizontal="right" vertical="center"/>
    </xf>
    <xf numFmtId="176" fontId="64" fillId="0" borderId="17" xfId="80" applyNumberFormat="1" applyFont="1" applyBorder="1" applyAlignment="1">
      <alignment vertical="center" shrinkToFit="1"/>
      <protection/>
    </xf>
    <xf numFmtId="176" fontId="64" fillId="0" borderId="18" xfId="80" applyNumberFormat="1" applyFont="1" applyBorder="1" applyAlignment="1">
      <alignment vertical="center" shrinkToFit="1"/>
      <protection/>
    </xf>
    <xf numFmtId="177" fontId="64" fillId="35" borderId="17" xfId="0" applyNumberFormat="1" applyFont="1" applyFill="1" applyBorder="1" applyAlignment="1">
      <alignment vertical="center"/>
    </xf>
    <xf numFmtId="179" fontId="64" fillId="35" borderId="17" xfId="0" applyNumberFormat="1" applyFont="1" applyFill="1" applyBorder="1" applyAlignment="1">
      <alignment vertical="center"/>
    </xf>
    <xf numFmtId="179" fontId="64" fillId="35" borderId="18" xfId="0" applyNumberFormat="1" applyFont="1" applyFill="1" applyBorder="1" applyAlignment="1">
      <alignment vertical="center"/>
    </xf>
    <xf numFmtId="176" fontId="64" fillId="0" borderId="0" xfId="0" applyNumberFormat="1" applyFont="1" applyFill="1" applyBorder="1" applyAlignment="1">
      <alignment vertical="center"/>
    </xf>
    <xf numFmtId="176" fontId="64" fillId="0" borderId="15" xfId="0" applyNumberFormat="1" applyFont="1" applyFill="1" applyBorder="1" applyAlignment="1">
      <alignment vertical="center"/>
    </xf>
    <xf numFmtId="177" fontId="64" fillId="0" borderId="19" xfId="0" applyNumberFormat="1" applyFont="1" applyFill="1" applyBorder="1" applyAlignment="1">
      <alignment vertical="center"/>
    </xf>
    <xf numFmtId="179" fontId="64" fillId="0" borderId="19" xfId="0" applyNumberFormat="1" applyFont="1" applyFill="1" applyBorder="1" applyAlignment="1">
      <alignment vertical="center"/>
    </xf>
    <xf numFmtId="179" fontId="64" fillId="0" borderId="22" xfId="0" applyNumberFormat="1" applyFont="1" applyFill="1" applyBorder="1" applyAlignment="1">
      <alignment vertical="center"/>
    </xf>
    <xf numFmtId="176" fontId="65" fillId="0" borderId="22" xfId="0" applyNumberFormat="1" applyFont="1" applyFill="1" applyBorder="1" applyAlignment="1">
      <alignment vertical="center"/>
    </xf>
    <xf numFmtId="176" fontId="65" fillId="0" borderId="15" xfId="0" applyNumberFormat="1" applyFont="1" applyFill="1" applyBorder="1" applyAlignment="1">
      <alignment vertical="center"/>
    </xf>
    <xf numFmtId="176" fontId="65" fillId="0" borderId="19" xfId="80" applyNumberFormat="1" applyFont="1" applyFill="1" applyBorder="1" applyAlignment="1">
      <alignment horizontal="right" vertical="center" shrinkToFit="1"/>
      <protection/>
    </xf>
    <xf numFmtId="176" fontId="65" fillId="0" borderId="19" xfId="80" applyNumberFormat="1" applyFont="1" applyFill="1" applyBorder="1" applyAlignment="1">
      <alignment vertical="center" shrinkToFit="1"/>
      <protection/>
    </xf>
    <xf numFmtId="176" fontId="65" fillId="0" borderId="0" xfId="80" applyNumberFormat="1" applyFont="1" applyFill="1" applyAlignment="1">
      <alignment vertical="center" shrinkToFit="1"/>
      <protection/>
    </xf>
    <xf numFmtId="176" fontId="65" fillId="0" borderId="15" xfId="80" applyNumberFormat="1" applyFont="1" applyFill="1" applyBorder="1" applyAlignment="1">
      <alignment vertical="center" shrinkToFit="1"/>
      <protection/>
    </xf>
    <xf numFmtId="176" fontId="64" fillId="0" borderId="19" xfId="80" applyNumberFormat="1" applyFont="1" applyFill="1" applyBorder="1" applyAlignment="1">
      <alignment horizontal="right" vertical="center" shrinkToFit="1"/>
      <protection/>
    </xf>
    <xf numFmtId="176" fontId="64" fillId="0" borderId="19" xfId="80" applyNumberFormat="1" applyFont="1" applyFill="1" applyBorder="1" applyAlignment="1">
      <alignment vertical="center" shrinkToFit="1"/>
      <protection/>
    </xf>
    <xf numFmtId="176" fontId="64" fillId="0" borderId="0" xfId="80" applyNumberFormat="1" applyFont="1" applyFill="1" applyAlignment="1">
      <alignment vertical="center" shrinkToFit="1"/>
      <protection/>
    </xf>
    <xf numFmtId="176" fontId="64" fillId="0" borderId="15" xfId="80" applyNumberFormat="1" applyFont="1" applyFill="1" applyBorder="1" applyAlignment="1">
      <alignment vertical="center" shrinkToFit="1"/>
      <protection/>
    </xf>
    <xf numFmtId="0" fontId="64" fillId="0" borderId="19" xfId="0" applyNumberFormat="1" applyFont="1" applyFill="1" applyBorder="1" applyAlignment="1">
      <alignment horizontal="right" vertical="center"/>
    </xf>
    <xf numFmtId="176" fontId="64" fillId="0" borderId="17" xfId="80" applyNumberFormat="1" applyFont="1" applyFill="1" applyBorder="1" applyAlignment="1">
      <alignment horizontal="right" vertical="center" shrinkToFit="1"/>
      <protection/>
    </xf>
    <xf numFmtId="0" fontId="64" fillId="0" borderId="17" xfId="0" applyNumberFormat="1" applyFont="1" applyFill="1" applyBorder="1" applyAlignment="1">
      <alignment horizontal="right" vertical="center"/>
    </xf>
    <xf numFmtId="176" fontId="64" fillId="0" borderId="17" xfId="80" applyNumberFormat="1" applyFont="1" applyFill="1" applyBorder="1" applyAlignment="1">
      <alignment vertical="center" shrinkToFit="1"/>
      <protection/>
    </xf>
    <xf numFmtId="176" fontId="64" fillId="0" borderId="18" xfId="80" applyNumberFormat="1" applyFont="1" applyFill="1" applyBorder="1" applyAlignment="1">
      <alignment vertical="center" shrinkToFit="1"/>
      <protection/>
    </xf>
    <xf numFmtId="176" fontId="64" fillId="0" borderId="14" xfId="80" applyNumberFormat="1" applyFont="1" applyFill="1" applyBorder="1" applyAlignment="1">
      <alignment vertical="center" shrinkToFit="1"/>
      <protection/>
    </xf>
    <xf numFmtId="177" fontId="64" fillId="0" borderId="17" xfId="0" applyNumberFormat="1" applyFont="1" applyFill="1" applyBorder="1" applyAlignment="1">
      <alignment vertical="center"/>
    </xf>
    <xf numFmtId="179" fontId="64" fillId="0" borderId="17" xfId="0" applyNumberFormat="1" applyFont="1" applyFill="1" applyBorder="1" applyAlignment="1">
      <alignment vertical="center"/>
    </xf>
    <xf numFmtId="179" fontId="64" fillId="0" borderId="18" xfId="0" applyNumberFormat="1" applyFont="1" applyFill="1" applyBorder="1" applyAlignment="1">
      <alignment vertical="center"/>
    </xf>
    <xf numFmtId="180" fontId="65" fillId="35" borderId="19" xfId="0" applyNumberFormat="1" applyFont="1" applyFill="1" applyBorder="1" applyAlignment="1">
      <alignment vertical="center"/>
    </xf>
    <xf numFmtId="180" fontId="64" fillId="0" borderId="19" xfId="0" applyNumberFormat="1" applyFont="1" applyFill="1" applyBorder="1" applyAlignment="1">
      <alignment vertical="center"/>
    </xf>
    <xf numFmtId="180" fontId="64" fillId="35" borderId="19" xfId="0" applyNumberFormat="1" applyFont="1" applyFill="1" applyBorder="1" applyAlignment="1">
      <alignment vertical="center"/>
    </xf>
    <xf numFmtId="178" fontId="64" fillId="0" borderId="19" xfId="0" applyNumberFormat="1" applyFont="1" applyFill="1" applyBorder="1" applyAlignment="1">
      <alignment vertical="center"/>
    </xf>
    <xf numFmtId="176" fontId="64" fillId="35" borderId="22" xfId="0" applyNumberFormat="1" applyFont="1" applyFill="1" applyBorder="1" applyAlignment="1">
      <alignment vertical="center"/>
    </xf>
    <xf numFmtId="0" fontId="64" fillId="0" borderId="17" xfId="80" applyFont="1" applyBorder="1" applyAlignment="1">
      <alignment vertical="center" shrinkToFit="1"/>
      <protection/>
    </xf>
    <xf numFmtId="180" fontId="65" fillId="0" borderId="19" xfId="0" applyNumberFormat="1" applyFont="1" applyFill="1" applyBorder="1" applyAlignment="1">
      <alignment vertical="center"/>
    </xf>
    <xf numFmtId="176" fontId="65" fillId="0" borderId="22" xfId="80" applyNumberFormat="1" applyFont="1" applyFill="1" applyBorder="1" applyAlignment="1">
      <alignment vertical="center" shrinkToFit="1"/>
      <protection/>
    </xf>
    <xf numFmtId="176" fontId="64" fillId="0" borderId="22" xfId="80" applyNumberFormat="1" applyFont="1" applyFill="1" applyBorder="1" applyAlignment="1">
      <alignment vertical="center" shrinkToFit="1"/>
      <protection/>
    </xf>
    <xf numFmtId="180" fontId="64" fillId="0" borderId="15" xfId="0" applyNumberFormat="1" applyFont="1" applyFill="1" applyBorder="1" applyAlignment="1">
      <alignment vertical="center"/>
    </xf>
    <xf numFmtId="0" fontId="64" fillId="0" borderId="15" xfId="0" applyNumberFormat="1" applyFont="1" applyFill="1" applyBorder="1" applyAlignment="1">
      <alignment vertical="center"/>
    </xf>
    <xf numFmtId="176" fontId="64" fillId="0" borderId="22" xfId="0" applyNumberFormat="1" applyFont="1" applyFill="1" applyBorder="1" applyAlignment="1">
      <alignment vertical="center"/>
    </xf>
    <xf numFmtId="178" fontId="64" fillId="0" borderId="15" xfId="0" applyNumberFormat="1" applyFont="1" applyFill="1" applyBorder="1" applyAlignment="1">
      <alignment vertical="center"/>
    </xf>
    <xf numFmtId="0" fontId="64" fillId="35" borderId="16" xfId="0" applyFont="1" applyFill="1" applyBorder="1" applyAlignment="1">
      <alignment horizontal="center" vertical="center"/>
    </xf>
    <xf numFmtId="0" fontId="64" fillId="35" borderId="20" xfId="0" applyFont="1" applyFill="1" applyBorder="1" applyAlignment="1">
      <alignment horizontal="center" vertical="center"/>
    </xf>
    <xf numFmtId="0" fontId="64" fillId="35" borderId="22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19" xfId="0" applyFont="1" applyFill="1" applyBorder="1" applyAlignment="1">
      <alignment horizontal="center" vertical="center" wrapText="1"/>
    </xf>
    <xf numFmtId="0" fontId="64" fillId="35" borderId="19" xfId="0" applyFont="1" applyFill="1" applyBorder="1" applyAlignment="1">
      <alignment horizontal="center" vertical="center"/>
    </xf>
    <xf numFmtId="180" fontId="65" fillId="35" borderId="19" xfId="0" applyNumberFormat="1" applyFont="1" applyFill="1" applyBorder="1" applyAlignment="1">
      <alignment vertical="center"/>
    </xf>
    <xf numFmtId="0" fontId="65" fillId="0" borderId="0" xfId="80" applyFont="1" applyAlignment="1">
      <alignment vertical="center" shrinkToFit="1"/>
      <protection/>
    </xf>
    <xf numFmtId="0" fontId="65" fillId="0" borderId="0" xfId="80" applyFont="1" applyFill="1" applyAlignment="1">
      <alignment vertical="center" shrinkToFit="1"/>
      <protection/>
    </xf>
    <xf numFmtId="177" fontId="65" fillId="35" borderId="15" xfId="0" applyNumberFormat="1" applyFont="1" applyFill="1" applyBorder="1" applyAlignment="1">
      <alignment vertical="center"/>
    </xf>
    <xf numFmtId="180" fontId="64" fillId="35" borderId="19" xfId="0" applyNumberFormat="1" applyFont="1" applyFill="1" applyBorder="1" applyAlignment="1">
      <alignment vertical="center"/>
    </xf>
    <xf numFmtId="0" fontId="64" fillId="0" borderId="0" xfId="80" applyFont="1" applyAlignment="1">
      <alignment vertical="center" shrinkToFit="1"/>
      <protection/>
    </xf>
    <xf numFmtId="0" fontId="64" fillId="0" borderId="0" xfId="80" applyFont="1" applyFill="1" applyAlignment="1">
      <alignment vertical="center" shrinkToFit="1"/>
      <protection/>
    </xf>
    <xf numFmtId="180" fontId="64" fillId="0" borderId="19" xfId="80" applyNumberFormat="1" applyFont="1" applyFill="1" applyBorder="1" applyAlignment="1">
      <alignment horizontal="right" vertical="center" shrinkToFit="1"/>
      <protection/>
    </xf>
    <xf numFmtId="177" fontId="64" fillId="35" borderId="15" xfId="0" applyNumberFormat="1" applyFont="1" applyFill="1" applyBorder="1" applyAlignment="1">
      <alignment vertical="center"/>
    </xf>
    <xf numFmtId="180" fontId="64" fillId="0" borderId="19" xfId="0" applyNumberFormat="1" applyFont="1" applyFill="1" applyBorder="1" applyAlignment="1">
      <alignment vertical="center"/>
    </xf>
    <xf numFmtId="177" fontId="64" fillId="35" borderId="22" xfId="0" applyNumberFormat="1" applyFont="1" applyFill="1" applyBorder="1" applyAlignment="1">
      <alignment vertical="center"/>
    </xf>
    <xf numFmtId="179" fontId="64" fillId="35" borderId="0" xfId="0" applyNumberFormat="1" applyFont="1" applyFill="1" applyBorder="1" applyAlignment="1">
      <alignment vertical="center"/>
    </xf>
    <xf numFmtId="177" fontId="64" fillId="35" borderId="0" xfId="0" applyNumberFormat="1" applyFont="1" applyFill="1" applyBorder="1" applyAlignment="1">
      <alignment vertical="center"/>
    </xf>
    <xf numFmtId="176" fontId="65" fillId="35" borderId="0" xfId="0" applyNumberFormat="1" applyFont="1" applyFill="1" applyBorder="1" applyAlignment="1">
      <alignment vertical="center"/>
    </xf>
    <xf numFmtId="176" fontId="65" fillId="0" borderId="0" xfId="0" applyNumberFormat="1" applyFont="1" applyFill="1" applyBorder="1" applyAlignment="1">
      <alignment vertical="center"/>
    </xf>
    <xf numFmtId="179" fontId="65" fillId="35" borderId="0" xfId="0" applyNumberFormat="1" applyFont="1" applyFill="1" applyBorder="1" applyAlignment="1">
      <alignment vertical="center"/>
    </xf>
    <xf numFmtId="0" fontId="64" fillId="0" borderId="15" xfId="0" applyFont="1" applyFill="1" applyBorder="1" applyAlignment="1">
      <alignment horizontal="distributed" vertical="center"/>
    </xf>
    <xf numFmtId="0" fontId="64" fillId="0" borderId="19" xfId="0" applyFont="1" applyFill="1" applyBorder="1" applyAlignment="1">
      <alignment vertical="center"/>
    </xf>
    <xf numFmtId="177" fontId="64" fillId="0" borderId="15" xfId="0" applyNumberFormat="1" applyFont="1" applyFill="1" applyBorder="1" applyAlignment="1">
      <alignment vertical="center"/>
    </xf>
    <xf numFmtId="179" fontId="64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35" borderId="19" xfId="0" applyFont="1" applyFill="1" applyBorder="1" applyAlignment="1">
      <alignment vertical="center"/>
    </xf>
    <xf numFmtId="0" fontId="64" fillId="0" borderId="19" xfId="0" applyFont="1" applyFill="1" applyBorder="1" applyAlignment="1">
      <alignment vertical="center"/>
    </xf>
    <xf numFmtId="180" fontId="64" fillId="35" borderId="17" xfId="0" applyNumberFormat="1" applyFont="1" applyFill="1" applyBorder="1" applyAlignment="1">
      <alignment vertical="center"/>
    </xf>
    <xf numFmtId="0" fontId="65" fillId="0" borderId="17" xfId="80" applyFont="1" applyBorder="1" applyAlignment="1">
      <alignment vertical="center" shrinkToFit="1"/>
      <protection/>
    </xf>
    <xf numFmtId="180" fontId="64" fillId="35" borderId="17" xfId="0" applyNumberFormat="1" applyFont="1" applyFill="1" applyBorder="1" applyAlignment="1">
      <alignment vertical="center"/>
    </xf>
    <xf numFmtId="0" fontId="64" fillId="0" borderId="18" xfId="80" applyFont="1" applyBorder="1" applyAlignment="1">
      <alignment vertical="center" shrinkToFit="1"/>
      <protection/>
    </xf>
    <xf numFmtId="0" fontId="64" fillId="0" borderId="14" xfId="80" applyFont="1" applyFill="1" applyBorder="1" applyAlignment="1">
      <alignment vertical="center" shrinkToFit="1"/>
      <protection/>
    </xf>
    <xf numFmtId="177" fontId="64" fillId="35" borderId="14" xfId="0" applyNumberFormat="1" applyFont="1" applyFill="1" applyBorder="1" applyAlignment="1">
      <alignment vertical="center"/>
    </xf>
    <xf numFmtId="179" fontId="64" fillId="35" borderId="24" xfId="0" applyNumberFormat="1" applyFont="1" applyFill="1" applyBorder="1" applyAlignment="1">
      <alignment vertical="center"/>
    </xf>
    <xf numFmtId="0" fontId="64" fillId="35" borderId="0" xfId="0" applyFont="1" applyFill="1" applyBorder="1" applyAlignment="1">
      <alignment horizontal="left" vertical="center"/>
    </xf>
    <xf numFmtId="180" fontId="64" fillId="35" borderId="0" xfId="0" applyNumberFormat="1" applyFont="1" applyFill="1" applyBorder="1" applyAlignment="1">
      <alignment vertical="center"/>
    </xf>
    <xf numFmtId="194" fontId="64" fillId="0" borderId="0" xfId="0" applyNumberFormat="1" applyFont="1" applyFill="1" applyBorder="1" applyAlignment="1">
      <alignment vertical="center"/>
    </xf>
    <xf numFmtId="0" fontId="65" fillId="0" borderId="0" xfId="0" applyFont="1" applyFill="1" applyAlignment="1">
      <alignment horizontal="right" vertical="top"/>
    </xf>
    <xf numFmtId="0" fontId="65" fillId="0" borderId="0" xfId="0" applyFont="1" applyFill="1" applyBorder="1" applyAlignment="1">
      <alignment vertical="top"/>
    </xf>
    <xf numFmtId="0" fontId="64" fillId="35" borderId="25" xfId="0" applyFont="1" applyFill="1" applyBorder="1" applyAlignment="1">
      <alignment vertical="center"/>
    </xf>
    <xf numFmtId="0" fontId="64" fillId="35" borderId="26" xfId="0" applyFont="1" applyFill="1" applyBorder="1" applyAlignment="1">
      <alignment vertical="center"/>
    </xf>
    <xf numFmtId="0" fontId="64" fillId="35" borderId="27" xfId="0" applyFont="1" applyFill="1" applyBorder="1" applyAlignment="1">
      <alignment vertical="center"/>
    </xf>
    <xf numFmtId="0" fontId="64" fillId="35" borderId="28" xfId="0" applyFont="1" applyFill="1" applyBorder="1" applyAlignment="1">
      <alignment vertical="center"/>
    </xf>
    <xf numFmtId="0" fontId="64" fillId="0" borderId="25" xfId="0" applyFont="1" applyFill="1" applyBorder="1" applyAlignment="1">
      <alignment vertical="center"/>
    </xf>
    <xf numFmtId="0" fontId="64" fillId="0" borderId="28" xfId="0" applyFont="1" applyFill="1" applyBorder="1" applyAlignment="1">
      <alignment vertical="center"/>
    </xf>
    <xf numFmtId="0" fontId="64" fillId="0" borderId="26" xfId="0" applyFont="1" applyFill="1" applyBorder="1" applyAlignment="1">
      <alignment vertical="center"/>
    </xf>
    <xf numFmtId="180" fontId="64" fillId="35" borderId="0" xfId="0" applyNumberFormat="1" applyFont="1" applyFill="1" applyBorder="1" applyAlignment="1">
      <alignment vertical="center"/>
    </xf>
    <xf numFmtId="180" fontId="64" fillId="0" borderId="0" xfId="0" applyNumberFormat="1" applyFont="1" applyFill="1" applyBorder="1" applyAlignment="1">
      <alignment vertical="center"/>
    </xf>
    <xf numFmtId="176" fontId="64" fillId="35" borderId="17" xfId="0" applyNumberFormat="1" applyFont="1" applyFill="1" applyBorder="1" applyAlignment="1">
      <alignment vertical="center"/>
    </xf>
    <xf numFmtId="176" fontId="64" fillId="35" borderId="14" xfId="0" applyNumberFormat="1" applyFont="1" applyFill="1" applyBorder="1" applyAlignment="1">
      <alignment vertical="center"/>
    </xf>
    <xf numFmtId="176" fontId="64" fillId="35" borderId="18" xfId="0" applyNumberFormat="1" applyFont="1" applyFill="1" applyBorder="1" applyAlignment="1">
      <alignment vertical="center"/>
    </xf>
    <xf numFmtId="0" fontId="64" fillId="35" borderId="17" xfId="0" applyFont="1" applyFill="1" applyBorder="1" applyAlignment="1">
      <alignment vertical="center"/>
    </xf>
    <xf numFmtId="0" fontId="64" fillId="35" borderId="17" xfId="0" applyNumberFormat="1" applyFont="1" applyFill="1" applyBorder="1" applyAlignment="1">
      <alignment vertical="center"/>
    </xf>
    <xf numFmtId="0" fontId="64" fillId="35" borderId="24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180" fontId="64" fillId="0" borderId="17" xfId="0" applyNumberFormat="1" applyFont="1" applyFill="1" applyBorder="1" applyAlignment="1">
      <alignment vertical="center"/>
    </xf>
    <xf numFmtId="176" fontId="64" fillId="0" borderId="17" xfId="0" applyNumberFormat="1" applyFont="1" applyFill="1" applyBorder="1" applyAlignment="1">
      <alignment vertical="center"/>
    </xf>
    <xf numFmtId="176" fontId="64" fillId="0" borderId="24" xfId="0" applyNumberFormat="1" applyFont="1" applyFill="1" applyBorder="1" applyAlignment="1">
      <alignment vertical="center"/>
    </xf>
    <xf numFmtId="0" fontId="64" fillId="0" borderId="0" xfId="0" applyFont="1" applyFill="1" applyAlignment="1">
      <alignment vertical="top"/>
    </xf>
    <xf numFmtId="176" fontId="64" fillId="35" borderId="0" xfId="0" applyNumberFormat="1" applyFont="1" applyFill="1" applyAlignment="1">
      <alignment vertical="top"/>
    </xf>
    <xf numFmtId="0" fontId="64" fillId="35" borderId="0" xfId="0" applyFont="1" applyFill="1" applyAlignment="1">
      <alignment vertical="top"/>
    </xf>
    <xf numFmtId="176" fontId="64" fillId="35" borderId="0" xfId="0" applyNumberFormat="1" applyFont="1" applyFill="1" applyBorder="1" applyAlignment="1">
      <alignment vertical="top"/>
    </xf>
    <xf numFmtId="0" fontId="64" fillId="0" borderId="0" xfId="0" applyFont="1" applyFill="1" applyAlignment="1">
      <alignment horizontal="right" vertical="top"/>
    </xf>
    <xf numFmtId="0" fontId="64" fillId="0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top"/>
    </xf>
    <xf numFmtId="0" fontId="64" fillId="0" borderId="20" xfId="0" applyFont="1" applyFill="1" applyBorder="1" applyAlignment="1">
      <alignment vertical="center"/>
    </xf>
    <xf numFmtId="0" fontId="64" fillId="0" borderId="29" xfId="0" applyFont="1" applyFill="1" applyBorder="1" applyAlignment="1">
      <alignment vertical="center"/>
    </xf>
    <xf numFmtId="0" fontId="64" fillId="0" borderId="19" xfId="0" applyNumberFormat="1" applyFont="1" applyFill="1" applyBorder="1" applyAlignment="1">
      <alignment vertical="center"/>
    </xf>
    <xf numFmtId="176" fontId="65" fillId="0" borderId="17" xfId="0" applyNumberFormat="1" applyFont="1" applyFill="1" applyBorder="1" applyAlignment="1">
      <alignment vertical="center"/>
    </xf>
    <xf numFmtId="176" fontId="65" fillId="35" borderId="17" xfId="0" applyNumberFormat="1" applyFont="1" applyFill="1" applyBorder="1" applyAlignment="1">
      <alignment vertical="center"/>
    </xf>
    <xf numFmtId="0" fontId="64" fillId="0" borderId="24" xfId="80" applyFont="1" applyFill="1" applyBorder="1" applyAlignment="1">
      <alignment vertical="center" shrinkToFit="1"/>
      <protection/>
    </xf>
    <xf numFmtId="0" fontId="4" fillId="0" borderId="19" xfId="80" applyFont="1" applyFill="1" applyBorder="1" applyAlignment="1">
      <alignment shrinkToFit="1"/>
      <protection/>
    </xf>
    <xf numFmtId="0" fontId="64" fillId="0" borderId="15" xfId="0" applyNumberFormat="1" applyFont="1" applyFill="1" applyBorder="1" applyAlignment="1">
      <alignment horizontal="right" vertical="center"/>
    </xf>
    <xf numFmtId="0" fontId="4" fillId="0" borderId="20" xfId="80" applyFont="1" applyFill="1" applyBorder="1" applyAlignment="1">
      <alignment vertical="center" shrinkToFit="1"/>
      <protection/>
    </xf>
    <xf numFmtId="0" fontId="4" fillId="0" borderId="19" xfId="80" applyFont="1" applyFill="1" applyBorder="1" applyAlignment="1">
      <alignment vertical="center" shrinkToFit="1"/>
      <protection/>
    </xf>
    <xf numFmtId="38" fontId="4" fillId="0" borderId="19" xfId="68" applyFont="1" applyFill="1" applyBorder="1" applyAlignment="1">
      <alignment shrinkToFit="1"/>
    </xf>
    <xf numFmtId="180" fontId="4" fillId="0" borderId="0" xfId="0" applyNumberFormat="1" applyFont="1" applyFill="1" applyBorder="1" applyAlignment="1">
      <alignment/>
    </xf>
    <xf numFmtId="38" fontId="65" fillId="0" borderId="19" xfId="68" applyFont="1" applyBorder="1" applyAlignment="1">
      <alignment vertical="center" shrinkToFit="1"/>
    </xf>
    <xf numFmtId="176" fontId="65" fillId="35" borderId="15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vertical="center"/>
    </xf>
    <xf numFmtId="0" fontId="64" fillId="35" borderId="25" xfId="0" applyFont="1" applyFill="1" applyBorder="1" applyAlignment="1">
      <alignment horizontal="center" vertical="center"/>
    </xf>
    <xf numFmtId="0" fontId="47" fillId="35" borderId="30" xfId="0" applyFont="1" applyFill="1" applyBorder="1" applyAlignment="1">
      <alignment horizontal="center" vertical="center"/>
    </xf>
    <xf numFmtId="0" fontId="64" fillId="35" borderId="32" xfId="0" applyFont="1" applyFill="1" applyBorder="1" applyAlignment="1">
      <alignment horizontal="center" vertical="center"/>
    </xf>
    <xf numFmtId="0" fontId="64" fillId="35" borderId="33" xfId="0" applyFont="1" applyFill="1" applyBorder="1" applyAlignment="1">
      <alignment horizontal="center" vertical="center"/>
    </xf>
    <xf numFmtId="0" fontId="64" fillId="35" borderId="34" xfId="0" applyFont="1" applyFill="1" applyBorder="1" applyAlignment="1">
      <alignment horizontal="center" vertical="center"/>
    </xf>
    <xf numFmtId="0" fontId="64" fillId="35" borderId="31" xfId="0" applyFont="1" applyFill="1" applyBorder="1" applyAlignment="1">
      <alignment horizontal="distributed" vertical="center" indent="1"/>
    </xf>
    <xf numFmtId="176" fontId="64" fillId="35" borderId="31" xfId="0" applyNumberFormat="1" applyFont="1" applyFill="1" applyBorder="1" applyAlignment="1">
      <alignment horizontal="distributed" vertical="center" indent="1"/>
    </xf>
    <xf numFmtId="176" fontId="64" fillId="35" borderId="32" xfId="0" applyNumberFormat="1" applyFont="1" applyFill="1" applyBorder="1" applyAlignment="1">
      <alignment horizontal="distributed" vertical="center" indent="1"/>
    </xf>
    <xf numFmtId="0" fontId="64" fillId="35" borderId="31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/>
    </xf>
    <xf numFmtId="0" fontId="64" fillId="35" borderId="32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/>
    </xf>
    <xf numFmtId="176" fontId="68" fillId="35" borderId="34" xfId="0" applyNumberFormat="1" applyFont="1" applyFill="1" applyBorder="1" applyAlignment="1">
      <alignment horizontal="center" vertical="center" wrapText="1"/>
    </xf>
    <xf numFmtId="176" fontId="69" fillId="35" borderId="35" xfId="0" applyNumberFormat="1" applyFont="1" applyFill="1" applyBorder="1" applyAlignment="1">
      <alignment horizontal="center" vertical="center"/>
    </xf>
    <xf numFmtId="176" fontId="68" fillId="35" borderId="31" xfId="0" applyNumberFormat="1" applyFont="1" applyFill="1" applyBorder="1" applyAlignment="1">
      <alignment horizontal="center" vertical="center" wrapText="1"/>
    </xf>
    <xf numFmtId="176" fontId="69" fillId="35" borderId="13" xfId="0" applyNumberFormat="1" applyFont="1" applyFill="1" applyBorder="1" applyAlignment="1">
      <alignment horizontal="center" vertical="center"/>
    </xf>
    <xf numFmtId="176" fontId="47" fillId="35" borderId="31" xfId="0" applyNumberFormat="1" applyFont="1" applyFill="1" applyBorder="1" applyAlignment="1">
      <alignment horizontal="distributed" vertical="center" indent="1"/>
    </xf>
    <xf numFmtId="0" fontId="64" fillId="35" borderId="31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distributed" vertical="center" indent="1"/>
    </xf>
    <xf numFmtId="176" fontId="4" fillId="35" borderId="31" xfId="0" applyNumberFormat="1" applyFont="1" applyFill="1" applyBorder="1" applyAlignment="1">
      <alignment horizontal="distributed" vertical="center" indent="1"/>
    </xf>
    <xf numFmtId="176" fontId="4" fillId="35" borderId="32" xfId="0" applyNumberFormat="1" applyFont="1" applyFill="1" applyBorder="1" applyAlignment="1">
      <alignment horizontal="distributed" vertical="center" indent="1"/>
    </xf>
    <xf numFmtId="0" fontId="4" fillId="35" borderId="31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/>
    </xf>
    <xf numFmtId="176" fontId="4" fillId="35" borderId="34" xfId="0" applyNumberFormat="1" applyFont="1" applyFill="1" applyBorder="1" applyAlignment="1">
      <alignment horizontal="center" vertical="center" wrapText="1"/>
    </xf>
    <xf numFmtId="176" fontId="21" fillId="35" borderId="35" xfId="0" applyNumberFormat="1" applyFont="1" applyFill="1" applyBorder="1" applyAlignment="1">
      <alignment horizontal="center" vertical="center"/>
    </xf>
    <xf numFmtId="176" fontId="21" fillId="35" borderId="31" xfId="0" applyNumberFormat="1" applyFont="1" applyFill="1" applyBorder="1" applyAlignment="1">
      <alignment horizontal="distributed" vertical="center" indent="1"/>
    </xf>
    <xf numFmtId="0" fontId="64" fillId="35" borderId="30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distributed" vertical="center" indent="1"/>
    </xf>
    <xf numFmtId="0" fontId="64" fillId="35" borderId="13" xfId="0" applyFont="1" applyFill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64" fillId="35" borderId="32" xfId="0" applyFont="1" applyFill="1" applyBorder="1" applyAlignment="1">
      <alignment horizontal="distributed" vertical="center" inden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&#21021;&#26657;&#25552;&#20986;&#29992;&#12487;&#12540;&#12479;\&#9733;&#12487;&#12540;&#12479;&#65310;38-49%20&#24066;&#30010;&#26449;&#21029;&#25968;&#20516;\&#9733;38-&#24188;&#31258;&#222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並び（教育事務所順）"/>
      <sheetName val="SYT20548"/>
      <sheetName val="【学校数】SYT20548"/>
      <sheetName val="SYT20559"/>
      <sheetName val="【公・児童】SYT20559"/>
      <sheetName val="SYT20560"/>
      <sheetName val="【私・児童】SYT20560"/>
      <sheetName val="SYT20564"/>
      <sheetName val="【公・教員】SYT20564"/>
      <sheetName val="SYT20565"/>
      <sheetName val="【私・教員】SYT20565"/>
    </sheetNames>
    <sheetDataSet>
      <sheetData sheetId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</sheetData>
      <sheetData sheetId="3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</sheetData>
      <sheetData sheetId="7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L33"/>
  <sheetViews>
    <sheetView tabSelected="1" zoomScale="190" zoomScaleNormal="190" workbookViewId="0" topLeftCell="A1">
      <selection activeCell="C11" sqref="C11"/>
    </sheetView>
  </sheetViews>
  <sheetFormatPr defaultColWidth="9.00390625" defaultRowHeight="13.5"/>
  <cols>
    <col min="1" max="1" width="9.875" style="1" customWidth="1"/>
    <col min="2" max="7" width="6.00390625" style="1" customWidth="1"/>
    <col min="8" max="11" width="9.00390625" style="1" customWidth="1"/>
    <col min="12" max="12" width="9.00390625" style="3" customWidth="1"/>
    <col min="13" max="16384" width="9.00390625" style="1" customWidth="1"/>
  </cols>
  <sheetData>
    <row r="1" spans="1:4" s="7" customFormat="1" ht="15.75" customHeight="1">
      <c r="A1" s="10" t="s">
        <v>79</v>
      </c>
      <c r="B1" s="6"/>
      <c r="C1" s="6"/>
      <c r="D1" s="6"/>
    </row>
    <row r="2" spans="1:12" ht="11.25" customHeight="1">
      <c r="A2" s="4" t="s">
        <v>51</v>
      </c>
      <c r="B2" s="4"/>
      <c r="C2" s="4"/>
      <c r="D2" s="4"/>
      <c r="G2" s="67" t="s">
        <v>135</v>
      </c>
      <c r="L2" s="1"/>
    </row>
    <row r="3" spans="1:7" ht="11.25" customHeight="1">
      <c r="A3" s="289" t="s">
        <v>82</v>
      </c>
      <c r="B3" s="291" t="s">
        <v>83</v>
      </c>
      <c r="C3" s="291"/>
      <c r="D3" s="291"/>
      <c r="E3" s="291" t="s">
        <v>84</v>
      </c>
      <c r="F3" s="291"/>
      <c r="G3" s="292"/>
    </row>
    <row r="4" spans="1:7" ht="21">
      <c r="A4" s="290"/>
      <c r="B4" s="93" t="s">
        <v>85</v>
      </c>
      <c r="C4" s="93" t="s">
        <v>86</v>
      </c>
      <c r="D4" s="94" t="s">
        <v>87</v>
      </c>
      <c r="E4" s="93" t="s">
        <v>85</v>
      </c>
      <c r="F4" s="2" t="s">
        <v>86</v>
      </c>
      <c r="G4" s="11" t="s">
        <v>87</v>
      </c>
    </row>
    <row r="5" spans="1:7" ht="19.5" customHeight="1">
      <c r="A5" s="8" t="s">
        <v>123</v>
      </c>
      <c r="B5" s="77">
        <v>81</v>
      </c>
      <c r="C5" s="78">
        <v>4776</v>
      </c>
      <c r="D5" s="77">
        <v>471</v>
      </c>
      <c r="E5" s="78">
        <v>392</v>
      </c>
      <c r="F5" s="78">
        <v>65415</v>
      </c>
      <c r="G5" s="79">
        <v>4393</v>
      </c>
    </row>
    <row r="6" spans="1:12" s="15" customFormat="1" ht="19.5" customHeight="1">
      <c r="A6" s="14" t="s">
        <v>127</v>
      </c>
      <c r="B6" s="80">
        <f>SUM(B7:B30,'39'!B3:B32)</f>
        <v>80</v>
      </c>
      <c r="C6" s="81">
        <f>SUM('38'!C7:C30,'39'!C3:C32)</f>
        <v>3970</v>
      </c>
      <c r="D6" s="80">
        <v>435</v>
      </c>
      <c r="E6" s="81">
        <f>SUM(E7:E30,'39'!E3:E32)</f>
        <v>390</v>
      </c>
      <c r="F6" s="81">
        <v>62676</v>
      </c>
      <c r="G6" s="82">
        <v>4458</v>
      </c>
      <c r="L6" s="13"/>
    </row>
    <row r="7" spans="1:8" ht="19.5" customHeight="1">
      <c r="A7" s="8" t="s">
        <v>2</v>
      </c>
      <c r="B7" s="83">
        <v>6</v>
      </c>
      <c r="C7" s="281">
        <v>217</v>
      </c>
      <c r="D7" s="85">
        <v>25</v>
      </c>
      <c r="E7" s="83">
        <v>4</v>
      </c>
      <c r="F7" s="83">
        <v>1112</v>
      </c>
      <c r="G7" s="84">
        <v>66</v>
      </c>
      <c r="H7" s="76"/>
    </row>
    <row r="8" spans="1:8" ht="14.25" customHeight="1">
      <c r="A8" s="8" t="s">
        <v>3</v>
      </c>
      <c r="B8" s="61">
        <v>0</v>
      </c>
      <c r="C8" s="61">
        <v>0</v>
      </c>
      <c r="D8" s="61">
        <v>0</v>
      </c>
      <c r="E8" s="83">
        <v>16</v>
      </c>
      <c r="F8" s="83">
        <v>2640</v>
      </c>
      <c r="G8" s="84">
        <v>201</v>
      </c>
      <c r="H8" s="76"/>
    </row>
    <row r="9" spans="1:8" ht="14.25" customHeight="1">
      <c r="A9" s="8" t="s">
        <v>4</v>
      </c>
      <c r="B9" s="61">
        <v>0</v>
      </c>
      <c r="C9" s="61">
        <v>0</v>
      </c>
      <c r="D9" s="61">
        <v>0</v>
      </c>
      <c r="E9" s="83">
        <v>41</v>
      </c>
      <c r="F9" s="83">
        <v>7547</v>
      </c>
      <c r="G9" s="84">
        <v>504</v>
      </c>
      <c r="H9" s="76"/>
    </row>
    <row r="10" spans="1:8" ht="14.25" customHeight="1">
      <c r="A10" s="8" t="s">
        <v>5</v>
      </c>
      <c r="B10" s="83">
        <v>6</v>
      </c>
      <c r="C10" s="281">
        <v>452</v>
      </c>
      <c r="D10" s="281">
        <v>56</v>
      </c>
      <c r="E10" s="83">
        <v>31</v>
      </c>
      <c r="F10" s="83">
        <v>4215</v>
      </c>
      <c r="G10" s="84">
        <v>331</v>
      </c>
      <c r="H10" s="76"/>
    </row>
    <row r="11" spans="1:8" ht="14.25" customHeight="1">
      <c r="A11" s="8" t="s">
        <v>6</v>
      </c>
      <c r="B11" s="83">
        <v>14</v>
      </c>
      <c r="C11" s="285">
        <v>1039</v>
      </c>
      <c r="D11" s="281">
        <v>92</v>
      </c>
      <c r="E11" s="83">
        <v>5</v>
      </c>
      <c r="F11" s="83">
        <v>881</v>
      </c>
      <c r="G11" s="84">
        <v>46</v>
      </c>
      <c r="H11" s="76"/>
    </row>
    <row r="12" spans="1:8" ht="14.25" customHeight="1">
      <c r="A12" s="8" t="s">
        <v>7</v>
      </c>
      <c r="B12" s="281">
        <v>3</v>
      </c>
      <c r="C12" s="60">
        <v>0</v>
      </c>
      <c r="D12" s="60">
        <v>0</v>
      </c>
      <c r="E12" s="83">
        <v>40</v>
      </c>
      <c r="F12" s="83">
        <v>6006</v>
      </c>
      <c r="G12" s="84">
        <v>421</v>
      </c>
      <c r="H12" s="76"/>
    </row>
    <row r="13" spans="1:8" ht="14.25" customHeight="1">
      <c r="A13" s="8" t="s">
        <v>8</v>
      </c>
      <c r="B13" s="60">
        <v>0</v>
      </c>
      <c r="C13" s="60">
        <v>0</v>
      </c>
      <c r="D13" s="60">
        <v>0</v>
      </c>
      <c r="E13" s="83">
        <v>23</v>
      </c>
      <c r="F13" s="83">
        <v>5312</v>
      </c>
      <c r="G13" s="84">
        <v>330</v>
      </c>
      <c r="H13" s="76"/>
    </row>
    <row r="14" spans="1:8" ht="14.25" customHeight="1">
      <c r="A14" s="8" t="s">
        <v>9</v>
      </c>
      <c r="B14" s="83">
        <v>3</v>
      </c>
      <c r="C14" s="281">
        <v>113</v>
      </c>
      <c r="D14" s="281">
        <v>13</v>
      </c>
      <c r="E14" s="83">
        <v>6</v>
      </c>
      <c r="F14" s="83">
        <v>1214</v>
      </c>
      <c r="G14" s="84">
        <v>87</v>
      </c>
      <c r="H14" s="76"/>
    </row>
    <row r="15" spans="1:8" ht="14.25" customHeight="1">
      <c r="A15" s="8" t="s">
        <v>10</v>
      </c>
      <c r="B15" s="83">
        <v>1</v>
      </c>
      <c r="C15" s="281">
        <v>36</v>
      </c>
      <c r="D15" s="281">
        <v>4</v>
      </c>
      <c r="E15" s="83">
        <v>9</v>
      </c>
      <c r="F15" s="83">
        <v>2506</v>
      </c>
      <c r="G15" s="84">
        <v>123</v>
      </c>
      <c r="H15" s="76"/>
    </row>
    <row r="16" spans="1:8" ht="14.25" customHeight="1">
      <c r="A16" s="8" t="s">
        <v>11</v>
      </c>
      <c r="B16" s="60">
        <v>0</v>
      </c>
      <c r="C16" s="60">
        <v>0</v>
      </c>
      <c r="D16" s="60">
        <v>0</v>
      </c>
      <c r="E16" s="83">
        <v>10</v>
      </c>
      <c r="F16" s="83">
        <v>1375</v>
      </c>
      <c r="G16" s="84">
        <v>117</v>
      </c>
      <c r="H16" s="76"/>
    </row>
    <row r="17" spans="1:8" ht="14.25" customHeight="1">
      <c r="A17" s="8" t="s">
        <v>80</v>
      </c>
      <c r="B17" s="60">
        <v>0</v>
      </c>
      <c r="C17" s="60">
        <v>0</v>
      </c>
      <c r="D17" s="60">
        <v>0</v>
      </c>
      <c r="E17" s="83">
        <v>9</v>
      </c>
      <c r="F17" s="83">
        <v>1755</v>
      </c>
      <c r="G17" s="84">
        <v>124</v>
      </c>
      <c r="H17" s="76"/>
    </row>
    <row r="18" spans="1:8" ht="14.25" customHeight="1">
      <c r="A18" s="8" t="s">
        <v>12</v>
      </c>
      <c r="B18" s="83">
        <v>3</v>
      </c>
      <c r="C18" s="281">
        <v>29</v>
      </c>
      <c r="D18" s="281">
        <v>10</v>
      </c>
      <c r="E18" s="83">
        <v>8</v>
      </c>
      <c r="F18" s="83">
        <v>1602</v>
      </c>
      <c r="G18" s="84">
        <v>129</v>
      </c>
      <c r="H18" s="76"/>
    </row>
    <row r="19" spans="1:8" ht="14.25" customHeight="1">
      <c r="A19" s="8" t="s">
        <v>13</v>
      </c>
      <c r="B19" s="83">
        <v>1</v>
      </c>
      <c r="C19" s="281">
        <v>86</v>
      </c>
      <c r="D19" s="281">
        <v>9</v>
      </c>
      <c r="E19" s="83">
        <v>9</v>
      </c>
      <c r="F19" s="83">
        <v>1323</v>
      </c>
      <c r="G19" s="84">
        <v>90</v>
      </c>
      <c r="H19" s="76"/>
    </row>
    <row r="20" spans="1:8" ht="14.25" customHeight="1">
      <c r="A20" s="8" t="s">
        <v>14</v>
      </c>
      <c r="B20" s="60">
        <v>0</v>
      </c>
      <c r="C20" s="60">
        <v>0</v>
      </c>
      <c r="D20" s="60">
        <v>0</v>
      </c>
      <c r="E20" s="83">
        <v>8</v>
      </c>
      <c r="F20" s="83">
        <v>1331</v>
      </c>
      <c r="G20" s="84">
        <v>81</v>
      </c>
      <c r="H20" s="76"/>
    </row>
    <row r="21" spans="1:8" ht="14.25" customHeight="1">
      <c r="A21" s="8" t="s">
        <v>15</v>
      </c>
      <c r="B21" s="83">
        <v>3</v>
      </c>
      <c r="C21" s="281">
        <v>110</v>
      </c>
      <c r="D21" s="281">
        <v>15</v>
      </c>
      <c r="E21" s="83">
        <v>2</v>
      </c>
      <c r="F21" s="63" t="s">
        <v>125</v>
      </c>
      <c r="G21" s="63" t="s">
        <v>125</v>
      </c>
      <c r="H21" s="76"/>
    </row>
    <row r="22" spans="1:8" ht="14.25" customHeight="1">
      <c r="A22" s="8" t="s">
        <v>16</v>
      </c>
      <c r="B22" s="83">
        <v>2</v>
      </c>
      <c r="C22" s="281">
        <v>251</v>
      </c>
      <c r="D22" s="281">
        <v>16</v>
      </c>
      <c r="E22" s="83">
        <v>6</v>
      </c>
      <c r="F22" s="83">
        <v>1240</v>
      </c>
      <c r="G22" s="84">
        <v>70</v>
      </c>
      <c r="H22" s="76"/>
    </row>
    <row r="23" spans="1:8" ht="14.25" customHeight="1">
      <c r="A23" s="8" t="s">
        <v>17</v>
      </c>
      <c r="B23" s="60">
        <v>0</v>
      </c>
      <c r="C23" s="60">
        <v>0</v>
      </c>
      <c r="D23" s="60">
        <v>0</v>
      </c>
      <c r="E23" s="83">
        <v>6</v>
      </c>
      <c r="F23" s="83">
        <v>1008</v>
      </c>
      <c r="G23" s="84">
        <v>65</v>
      </c>
      <c r="H23" s="76"/>
    </row>
    <row r="24" spans="1:8" ht="14.25" customHeight="1">
      <c r="A24" s="8" t="s">
        <v>18</v>
      </c>
      <c r="B24" s="83">
        <v>2</v>
      </c>
      <c r="C24" s="281">
        <v>87</v>
      </c>
      <c r="D24" s="281">
        <v>10</v>
      </c>
      <c r="E24" s="83">
        <v>3</v>
      </c>
      <c r="F24" s="83">
        <v>334</v>
      </c>
      <c r="G24" s="84">
        <v>23</v>
      </c>
      <c r="H24" s="76"/>
    </row>
    <row r="25" spans="1:8" ht="14.25" customHeight="1">
      <c r="A25" s="8" t="s">
        <v>19</v>
      </c>
      <c r="B25" s="60">
        <v>0</v>
      </c>
      <c r="C25" s="60">
        <v>0</v>
      </c>
      <c r="D25" s="60">
        <v>0</v>
      </c>
      <c r="E25" s="83">
        <v>1</v>
      </c>
      <c r="F25" s="63" t="s">
        <v>125</v>
      </c>
      <c r="G25" s="63" t="s">
        <v>125</v>
      </c>
      <c r="H25" s="76"/>
    </row>
    <row r="26" spans="1:8" ht="14.25" customHeight="1">
      <c r="A26" s="8" t="s">
        <v>20</v>
      </c>
      <c r="B26" s="60">
        <v>0</v>
      </c>
      <c r="C26" s="60">
        <v>0</v>
      </c>
      <c r="D26" s="60">
        <v>0</v>
      </c>
      <c r="E26" s="83">
        <v>2</v>
      </c>
      <c r="F26" s="63" t="s">
        <v>125</v>
      </c>
      <c r="G26" s="63" t="s">
        <v>125</v>
      </c>
      <c r="H26" s="76"/>
    </row>
    <row r="27" spans="1:8" ht="14.25" customHeight="1">
      <c r="A27" s="8" t="s">
        <v>21</v>
      </c>
      <c r="B27" s="83">
        <v>2</v>
      </c>
      <c r="C27" s="281">
        <v>24</v>
      </c>
      <c r="D27" s="281">
        <v>7</v>
      </c>
      <c r="E27" s="83">
        <v>2</v>
      </c>
      <c r="F27" s="63" t="s">
        <v>125</v>
      </c>
      <c r="G27" s="63" t="s">
        <v>125</v>
      </c>
      <c r="H27" s="76"/>
    </row>
    <row r="28" spans="1:8" ht="14.25" customHeight="1">
      <c r="A28" s="8" t="s">
        <v>52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1">
        <v>0</v>
      </c>
      <c r="H28" s="76"/>
    </row>
    <row r="29" spans="1:8" ht="14.25" customHeight="1">
      <c r="A29" s="8" t="s">
        <v>22</v>
      </c>
      <c r="B29" s="83">
        <v>1</v>
      </c>
      <c r="C29" s="281">
        <v>62</v>
      </c>
      <c r="D29" s="281">
        <v>8</v>
      </c>
      <c r="E29" s="60">
        <v>0</v>
      </c>
      <c r="F29" s="60">
        <v>0</v>
      </c>
      <c r="G29" s="61">
        <v>0</v>
      </c>
      <c r="H29" s="76"/>
    </row>
    <row r="30" spans="1:8" ht="14.25" customHeight="1">
      <c r="A30" s="9" t="s">
        <v>23</v>
      </c>
      <c r="B30" s="87">
        <v>0</v>
      </c>
      <c r="C30" s="87">
        <v>0</v>
      </c>
      <c r="D30" s="87">
        <v>0</v>
      </c>
      <c r="E30" s="87">
        <v>0</v>
      </c>
      <c r="F30" s="87">
        <v>0</v>
      </c>
      <c r="G30" s="86">
        <v>0</v>
      </c>
      <c r="H30" s="76"/>
    </row>
    <row r="31" spans="1:3" ht="11.25" customHeight="1">
      <c r="A31" s="3" t="s">
        <v>53</v>
      </c>
      <c r="B31" s="3"/>
      <c r="C31" s="76"/>
    </row>
    <row r="32" ht="11.25" customHeight="1">
      <c r="C32" s="76"/>
    </row>
    <row r="33" ht="11.25" customHeight="1">
      <c r="C33" s="76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</sheetData>
  <sheetProtection/>
  <mergeCells count="3">
    <mergeCell ref="A3:A4"/>
    <mergeCell ref="B3:D3"/>
    <mergeCell ref="E3:G3"/>
  </mergeCells>
  <printOptions horizontalCentered="1"/>
  <pageMargins left="0.2755905511811024" right="0.2755905511811024" top="0.3937007874015748" bottom="0.5118110236220472" header="0.2755905511811024" footer="0.2362204724409449"/>
  <pageSetup firstPageNumber="38" useFirstPageNumber="1" horizontalDpi="600" verticalDpi="600" orientation="portrait" paperSize="9" scale="18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50" zoomScaleNormal="150" workbookViewId="0" topLeftCell="A1">
      <selection activeCell="C11" sqref="C11"/>
    </sheetView>
  </sheetViews>
  <sheetFormatPr defaultColWidth="9.00390625" defaultRowHeight="13.5"/>
  <cols>
    <col min="1" max="1" width="9.875" style="1" customWidth="1"/>
    <col min="2" max="5" width="6.00390625" style="1" customWidth="1"/>
    <col min="6" max="7" width="6.00390625" style="3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ht="12.75" customHeight="1">
      <c r="A1" s="289" t="s">
        <v>82</v>
      </c>
      <c r="B1" s="291" t="s">
        <v>83</v>
      </c>
      <c r="C1" s="291"/>
      <c r="D1" s="291"/>
      <c r="E1" s="291" t="s">
        <v>84</v>
      </c>
      <c r="F1" s="291"/>
      <c r="G1" s="292"/>
    </row>
    <row r="2" spans="1:7" ht="21">
      <c r="A2" s="293"/>
      <c r="B2" s="91" t="s">
        <v>85</v>
      </c>
      <c r="C2" s="91" t="s">
        <v>86</v>
      </c>
      <c r="D2" s="92" t="s">
        <v>87</v>
      </c>
      <c r="E2" s="2" t="s">
        <v>85</v>
      </c>
      <c r="F2" s="12" t="s">
        <v>86</v>
      </c>
      <c r="G2" s="16" t="s">
        <v>87</v>
      </c>
    </row>
    <row r="3" spans="1:8" ht="13.5" customHeight="1">
      <c r="A3" s="8" t="s">
        <v>24</v>
      </c>
      <c r="B3" s="88">
        <v>2</v>
      </c>
      <c r="C3" s="52">
        <v>16</v>
      </c>
      <c r="D3" s="283">
        <v>5</v>
      </c>
      <c r="E3" s="88">
        <v>2</v>
      </c>
      <c r="F3" s="62" t="s">
        <v>125</v>
      </c>
      <c r="G3" s="62" t="s">
        <v>125</v>
      </c>
      <c r="H3" s="89"/>
    </row>
    <row r="4" spans="1:8" ht="13.5" customHeight="1">
      <c r="A4" s="8" t="s">
        <v>25</v>
      </c>
      <c r="B4" s="60">
        <v>0</v>
      </c>
      <c r="C4" s="64">
        <v>0</v>
      </c>
      <c r="D4" s="60">
        <v>0</v>
      </c>
      <c r="E4" s="83">
        <v>4</v>
      </c>
      <c r="F4" s="90">
        <v>419</v>
      </c>
      <c r="G4" s="84">
        <v>50</v>
      </c>
      <c r="H4" s="76"/>
    </row>
    <row r="5" spans="1:8" ht="13.5" customHeight="1">
      <c r="A5" s="8" t="s">
        <v>26</v>
      </c>
      <c r="B5" s="83">
        <v>2</v>
      </c>
      <c r="C5" s="52">
        <v>37</v>
      </c>
      <c r="D5" s="284">
        <v>11</v>
      </c>
      <c r="E5" s="60">
        <v>0</v>
      </c>
      <c r="F5" s="64">
        <v>0</v>
      </c>
      <c r="G5" s="61">
        <v>0</v>
      </c>
      <c r="H5" s="76"/>
    </row>
    <row r="6" spans="1:8" ht="13.5" customHeight="1">
      <c r="A6" s="8" t="s">
        <v>27</v>
      </c>
      <c r="B6" s="83">
        <v>8</v>
      </c>
      <c r="C6" s="52">
        <v>437</v>
      </c>
      <c r="D6" s="284">
        <v>40</v>
      </c>
      <c r="E6" s="83">
        <v>1</v>
      </c>
      <c r="F6" s="63" t="s">
        <v>125</v>
      </c>
      <c r="G6" s="63" t="s">
        <v>125</v>
      </c>
      <c r="H6" s="76"/>
    </row>
    <row r="7" spans="1:8" ht="13.5" customHeight="1">
      <c r="A7" s="8" t="s">
        <v>28</v>
      </c>
      <c r="B7" s="83">
        <v>1</v>
      </c>
      <c r="C7" s="52">
        <v>99</v>
      </c>
      <c r="D7" s="284">
        <v>8</v>
      </c>
      <c r="E7" s="60">
        <v>0</v>
      </c>
      <c r="F7" s="64">
        <v>0</v>
      </c>
      <c r="G7" s="61">
        <v>0</v>
      </c>
      <c r="H7" s="76"/>
    </row>
    <row r="8" spans="1:8" ht="13.5" customHeight="1">
      <c r="A8" s="8" t="s">
        <v>88</v>
      </c>
      <c r="B8" s="83">
        <v>4</v>
      </c>
      <c r="C8" s="52">
        <v>158</v>
      </c>
      <c r="D8" s="284">
        <v>22</v>
      </c>
      <c r="E8" s="83">
        <v>2</v>
      </c>
      <c r="F8" s="63" t="s">
        <v>125</v>
      </c>
      <c r="G8" s="63" t="s">
        <v>125</v>
      </c>
      <c r="H8" s="76"/>
    </row>
    <row r="9" spans="1:8" ht="13.5" customHeight="1">
      <c r="A9" s="8" t="s">
        <v>29</v>
      </c>
      <c r="B9" s="60">
        <v>0</v>
      </c>
      <c r="C9" s="64">
        <v>0</v>
      </c>
      <c r="D9" s="60">
        <v>0</v>
      </c>
      <c r="E9" s="83">
        <v>1</v>
      </c>
      <c r="F9" s="63" t="s">
        <v>125</v>
      </c>
      <c r="G9" s="63" t="s">
        <v>125</v>
      </c>
      <c r="H9" s="76"/>
    </row>
    <row r="10" spans="1:8" ht="13.5" customHeight="1">
      <c r="A10" s="8" t="s">
        <v>30</v>
      </c>
      <c r="B10" s="60">
        <v>0</v>
      </c>
      <c r="C10" s="64">
        <v>0</v>
      </c>
      <c r="D10" s="60">
        <v>0</v>
      </c>
      <c r="E10" s="83">
        <v>2</v>
      </c>
      <c r="F10" s="63" t="s">
        <v>125</v>
      </c>
      <c r="G10" s="63" t="s">
        <v>125</v>
      </c>
      <c r="H10" s="76"/>
    </row>
    <row r="11" spans="1:8" ht="13.5" customHeight="1">
      <c r="A11" s="8" t="s">
        <v>31</v>
      </c>
      <c r="B11" s="60">
        <v>0</v>
      </c>
      <c r="C11" s="64">
        <v>0</v>
      </c>
      <c r="D11" s="60">
        <v>0</v>
      </c>
      <c r="E11" s="83">
        <v>1</v>
      </c>
      <c r="F11" s="63" t="s">
        <v>125</v>
      </c>
      <c r="G11" s="63" t="s">
        <v>125</v>
      </c>
      <c r="H11" s="76"/>
    </row>
    <row r="12" spans="1:8" ht="13.5" customHeight="1">
      <c r="A12" s="8" t="s">
        <v>32</v>
      </c>
      <c r="B12" s="83">
        <v>2</v>
      </c>
      <c r="C12" s="52">
        <v>59</v>
      </c>
      <c r="D12" s="284">
        <v>13</v>
      </c>
      <c r="E12" s="83">
        <v>5</v>
      </c>
      <c r="F12" s="90">
        <v>538</v>
      </c>
      <c r="G12" s="84">
        <v>38</v>
      </c>
      <c r="H12" s="76"/>
    </row>
    <row r="13" spans="1:8" ht="13.5" customHeight="1">
      <c r="A13" s="8" t="s">
        <v>33</v>
      </c>
      <c r="B13" s="61">
        <v>0</v>
      </c>
      <c r="C13" s="61">
        <v>0</v>
      </c>
      <c r="D13" s="60">
        <v>0</v>
      </c>
      <c r="E13" s="60">
        <v>0</v>
      </c>
      <c r="F13" s="64">
        <v>0</v>
      </c>
      <c r="G13" s="61">
        <v>0</v>
      </c>
      <c r="H13" s="76"/>
    </row>
    <row r="14" spans="1:8" ht="13.5" customHeight="1">
      <c r="A14" s="8" t="s">
        <v>34</v>
      </c>
      <c r="B14" s="61">
        <v>0</v>
      </c>
      <c r="C14" s="61">
        <v>0</v>
      </c>
      <c r="D14" s="60">
        <v>0</v>
      </c>
      <c r="E14" s="60">
        <v>0</v>
      </c>
      <c r="F14" s="64">
        <v>0</v>
      </c>
      <c r="G14" s="61">
        <v>0</v>
      </c>
      <c r="H14" s="76"/>
    </row>
    <row r="15" spans="1:8" ht="13.5" customHeight="1">
      <c r="A15" s="8" t="s">
        <v>35</v>
      </c>
      <c r="B15" s="61">
        <v>0</v>
      </c>
      <c r="C15" s="61">
        <v>0</v>
      </c>
      <c r="D15" s="60">
        <v>0</v>
      </c>
      <c r="E15" s="60">
        <v>0</v>
      </c>
      <c r="F15" s="64">
        <v>0</v>
      </c>
      <c r="G15" s="61">
        <v>0</v>
      </c>
      <c r="H15" s="76"/>
    </row>
    <row r="16" spans="1:8" ht="13.5" customHeight="1">
      <c r="A16" s="8" t="s">
        <v>36</v>
      </c>
      <c r="B16" s="61">
        <v>0</v>
      </c>
      <c r="C16" s="61">
        <v>0</v>
      </c>
      <c r="D16" s="60">
        <v>0</v>
      </c>
      <c r="E16" s="83">
        <v>1</v>
      </c>
      <c r="F16" s="63" t="s">
        <v>125</v>
      </c>
      <c r="G16" s="63" t="s">
        <v>125</v>
      </c>
      <c r="H16" s="76"/>
    </row>
    <row r="17" spans="1:8" ht="13.5" customHeight="1">
      <c r="A17" s="8" t="s">
        <v>37</v>
      </c>
      <c r="B17" s="61">
        <v>0</v>
      </c>
      <c r="C17" s="61">
        <v>0</v>
      </c>
      <c r="D17" s="60">
        <v>0</v>
      </c>
      <c r="E17" s="60">
        <v>0</v>
      </c>
      <c r="F17" s="64">
        <v>0</v>
      </c>
      <c r="G17" s="61">
        <v>0</v>
      </c>
      <c r="H17" s="76"/>
    </row>
    <row r="18" spans="1:8" ht="13.5" customHeight="1">
      <c r="A18" s="8" t="s">
        <v>38</v>
      </c>
      <c r="B18" s="61">
        <v>0</v>
      </c>
      <c r="C18" s="61">
        <v>0</v>
      </c>
      <c r="D18" s="60">
        <v>0</v>
      </c>
      <c r="E18" s="60">
        <v>0</v>
      </c>
      <c r="F18" s="64">
        <v>0</v>
      </c>
      <c r="G18" s="61">
        <v>0</v>
      </c>
      <c r="H18" s="76"/>
    </row>
    <row r="19" spans="1:8" ht="13.5" customHeight="1">
      <c r="A19" s="8" t="s">
        <v>39</v>
      </c>
      <c r="B19" s="61">
        <v>0</v>
      </c>
      <c r="C19" s="61">
        <v>0</v>
      </c>
      <c r="D19" s="60">
        <v>0</v>
      </c>
      <c r="E19" s="60">
        <v>0</v>
      </c>
      <c r="F19" s="64">
        <v>0</v>
      </c>
      <c r="G19" s="61">
        <v>0</v>
      </c>
      <c r="H19" s="76"/>
    </row>
    <row r="20" spans="1:8" ht="13.5" customHeight="1">
      <c r="A20" s="8" t="s">
        <v>96</v>
      </c>
      <c r="B20" s="61">
        <v>0</v>
      </c>
      <c r="C20" s="61">
        <v>0</v>
      </c>
      <c r="D20" s="60">
        <v>0</v>
      </c>
      <c r="E20" s="60">
        <v>0</v>
      </c>
      <c r="F20" s="64">
        <v>0</v>
      </c>
      <c r="G20" s="61">
        <v>0</v>
      </c>
      <c r="H20" s="76"/>
    </row>
    <row r="21" spans="1:8" ht="13.5" customHeight="1">
      <c r="A21" s="8" t="s">
        <v>40</v>
      </c>
      <c r="B21" s="61">
        <v>0</v>
      </c>
      <c r="C21" s="61">
        <v>0</v>
      </c>
      <c r="D21" s="60">
        <v>0</v>
      </c>
      <c r="E21" s="60">
        <v>0</v>
      </c>
      <c r="F21" s="64">
        <v>0</v>
      </c>
      <c r="G21" s="61">
        <v>0</v>
      </c>
      <c r="H21" s="76"/>
    </row>
    <row r="22" spans="1:8" ht="13.5" customHeight="1">
      <c r="A22" s="8" t="s">
        <v>41</v>
      </c>
      <c r="B22" s="61">
        <v>0</v>
      </c>
      <c r="C22" s="61">
        <v>0</v>
      </c>
      <c r="D22" s="60">
        <v>0</v>
      </c>
      <c r="E22" s="60">
        <v>0</v>
      </c>
      <c r="F22" s="64">
        <v>0</v>
      </c>
      <c r="G22" s="61">
        <v>0</v>
      </c>
      <c r="H22" s="76"/>
    </row>
    <row r="23" spans="1:8" ht="13.5" customHeight="1">
      <c r="A23" s="8" t="s">
        <v>42</v>
      </c>
      <c r="B23" s="60">
        <v>0</v>
      </c>
      <c r="C23" s="64">
        <v>0</v>
      </c>
      <c r="D23" s="60">
        <v>0</v>
      </c>
      <c r="E23" s="83">
        <v>23</v>
      </c>
      <c r="F23" s="90">
        <v>3572</v>
      </c>
      <c r="G23" s="84">
        <v>254</v>
      </c>
      <c r="H23" s="76"/>
    </row>
    <row r="24" spans="1:8" ht="13.5" customHeight="1">
      <c r="A24" s="8" t="s">
        <v>43</v>
      </c>
      <c r="B24" s="83">
        <v>6</v>
      </c>
      <c r="C24" s="52">
        <v>194</v>
      </c>
      <c r="D24" s="284">
        <v>25</v>
      </c>
      <c r="E24" s="83">
        <v>1</v>
      </c>
      <c r="F24" s="63" t="s">
        <v>125</v>
      </c>
      <c r="G24" s="63" t="s">
        <v>125</v>
      </c>
      <c r="H24" s="76"/>
    </row>
    <row r="25" spans="1:8" ht="13.5" customHeight="1">
      <c r="A25" s="8" t="s">
        <v>44</v>
      </c>
      <c r="B25" s="60">
        <v>0</v>
      </c>
      <c r="C25" s="64">
        <v>0</v>
      </c>
      <c r="D25" s="60">
        <v>0</v>
      </c>
      <c r="E25" s="60">
        <v>0</v>
      </c>
      <c r="F25" s="64">
        <v>0</v>
      </c>
      <c r="G25" s="61">
        <v>0</v>
      </c>
      <c r="H25" s="76"/>
    </row>
    <row r="26" spans="1:8" ht="13.5" customHeight="1">
      <c r="A26" s="8" t="s">
        <v>45</v>
      </c>
      <c r="B26" s="83">
        <v>6</v>
      </c>
      <c r="C26" s="52">
        <v>327</v>
      </c>
      <c r="D26" s="284">
        <v>34</v>
      </c>
      <c r="E26" s="60">
        <v>0</v>
      </c>
      <c r="F26" s="64">
        <v>0</v>
      </c>
      <c r="G26" s="61">
        <v>0</v>
      </c>
      <c r="H26" s="76"/>
    </row>
    <row r="27" spans="1:8" ht="13.5" customHeight="1">
      <c r="A27" s="8" t="s">
        <v>46</v>
      </c>
      <c r="B27" s="83">
        <v>1</v>
      </c>
      <c r="C27" s="52">
        <v>53</v>
      </c>
      <c r="D27" s="284">
        <v>4</v>
      </c>
      <c r="E27" s="60">
        <v>0</v>
      </c>
      <c r="F27" s="64">
        <v>0</v>
      </c>
      <c r="G27" s="61">
        <v>0</v>
      </c>
      <c r="H27" s="76"/>
    </row>
    <row r="28" spans="1:8" ht="13.5" customHeight="1">
      <c r="A28" s="8" t="s">
        <v>47</v>
      </c>
      <c r="B28" s="60">
        <v>0</v>
      </c>
      <c r="C28" s="64">
        <v>0</v>
      </c>
      <c r="D28" s="60">
        <v>0</v>
      </c>
      <c r="E28" s="83">
        <v>12</v>
      </c>
      <c r="F28" s="90">
        <v>1957</v>
      </c>
      <c r="G28" s="84">
        <v>124</v>
      </c>
      <c r="H28" s="76"/>
    </row>
    <row r="29" spans="1:8" ht="13.5" customHeight="1">
      <c r="A29" s="8" t="s">
        <v>48</v>
      </c>
      <c r="B29" s="60">
        <v>0</v>
      </c>
      <c r="C29" s="64">
        <v>0</v>
      </c>
      <c r="D29" s="60">
        <v>0</v>
      </c>
      <c r="E29" s="83">
        <v>4</v>
      </c>
      <c r="F29" s="90">
        <v>684</v>
      </c>
      <c r="G29" s="84">
        <v>47</v>
      </c>
      <c r="H29" s="76"/>
    </row>
    <row r="30" spans="1:8" ht="13.5" customHeight="1">
      <c r="A30" s="8" t="s">
        <v>49</v>
      </c>
      <c r="B30" s="60">
        <v>0</v>
      </c>
      <c r="C30" s="64">
        <v>0</v>
      </c>
      <c r="D30" s="60">
        <v>0</v>
      </c>
      <c r="E30" s="83">
        <v>3</v>
      </c>
      <c r="F30" s="90">
        <v>563</v>
      </c>
      <c r="G30" s="84">
        <v>30</v>
      </c>
      <c r="H30" s="76"/>
    </row>
    <row r="31" spans="1:8" ht="13.5" customHeight="1">
      <c r="A31" s="8" t="s">
        <v>81</v>
      </c>
      <c r="B31" s="83">
        <v>1</v>
      </c>
      <c r="C31" s="52">
        <v>84</v>
      </c>
      <c r="D31" s="284">
        <v>8</v>
      </c>
      <c r="E31" s="83">
        <v>2</v>
      </c>
      <c r="F31" s="63" t="s">
        <v>125</v>
      </c>
      <c r="G31" s="63" t="s">
        <v>125</v>
      </c>
      <c r="H31" s="76"/>
    </row>
    <row r="32" spans="1:7" ht="22.5" customHeight="1">
      <c r="A32" s="8" t="s">
        <v>50</v>
      </c>
      <c r="B32" s="19">
        <f>SUM('[1]SYT20548'!$C$7:$C$12)</f>
        <v>0</v>
      </c>
      <c r="C32" s="286">
        <f>SUM('[1]SYT20559'!$C$7:$C$12)</f>
        <v>0</v>
      </c>
      <c r="D32" s="19">
        <f>SUM('[1]SYT20564'!$C$7:$C$12)</f>
        <v>0</v>
      </c>
      <c r="E32" s="65">
        <v>85</v>
      </c>
      <c r="F32" s="90">
        <v>11400</v>
      </c>
      <c r="G32" s="66">
        <v>935</v>
      </c>
    </row>
    <row r="33" spans="1:7" ht="4.5" customHeight="1">
      <c r="A33" s="5"/>
      <c r="B33" s="18"/>
      <c r="C33" s="18"/>
      <c r="D33" s="17"/>
      <c r="E33" s="17"/>
      <c r="F33" s="18"/>
      <c r="G33" s="18"/>
    </row>
    <row r="34" ht="11.25" customHeight="1">
      <c r="E34" s="3"/>
    </row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118110236220472" header="0.2755905511811024" footer="0.2362204724409449"/>
  <pageSetup firstPageNumber="39" useFirstPageNumber="1" horizontalDpi="600" verticalDpi="600" orientation="portrait" paperSize="9" scale="185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L31"/>
  <sheetViews>
    <sheetView zoomScale="150" zoomScaleNormal="150" zoomScalePageLayoutView="0" workbookViewId="0" topLeftCell="A1">
      <selection activeCell="C11" sqref="C11"/>
    </sheetView>
  </sheetViews>
  <sheetFormatPr defaultColWidth="9.00390625" defaultRowHeight="13.5"/>
  <cols>
    <col min="1" max="1" width="9.875" style="23" customWidth="1"/>
    <col min="2" max="7" width="6.00390625" style="23" customWidth="1"/>
    <col min="8" max="16384" width="9.00390625" style="23" customWidth="1"/>
  </cols>
  <sheetData>
    <row r="1" spans="1:12" s="21" customFormat="1" ht="11.25" customHeight="1">
      <c r="A1" s="20" t="s">
        <v>89</v>
      </c>
      <c r="B1" s="20"/>
      <c r="C1" s="20"/>
      <c r="D1" s="20"/>
      <c r="E1" s="20"/>
      <c r="F1" s="20"/>
      <c r="G1" s="20"/>
      <c r="L1" s="22"/>
    </row>
    <row r="2" spans="1:7" ht="11.25" customHeight="1">
      <c r="A2" s="294" t="s">
        <v>82</v>
      </c>
      <c r="B2" s="296" t="s">
        <v>83</v>
      </c>
      <c r="C2" s="296"/>
      <c r="D2" s="296"/>
      <c r="E2" s="296" t="s">
        <v>84</v>
      </c>
      <c r="F2" s="296"/>
      <c r="G2" s="297"/>
    </row>
    <row r="3" spans="1:7" ht="21">
      <c r="A3" s="295"/>
      <c r="B3" s="95" t="s">
        <v>85</v>
      </c>
      <c r="C3" s="95" t="s">
        <v>86</v>
      </c>
      <c r="D3" s="111" t="s">
        <v>87</v>
      </c>
      <c r="E3" s="24" t="s">
        <v>85</v>
      </c>
      <c r="F3" s="24" t="s">
        <v>86</v>
      </c>
      <c r="G3" s="26" t="s">
        <v>87</v>
      </c>
    </row>
    <row r="4" spans="1:7" s="28" customFormat="1" ht="19.5" customHeight="1">
      <c r="A4" s="27" t="s">
        <v>123</v>
      </c>
      <c r="B4" s="99">
        <v>34</v>
      </c>
      <c r="C4" s="100">
        <v>4148</v>
      </c>
      <c r="D4" s="100">
        <v>628</v>
      </c>
      <c r="E4" s="101" t="s">
        <v>128</v>
      </c>
      <c r="F4" s="100">
        <v>12137</v>
      </c>
      <c r="G4" s="106">
        <v>1646</v>
      </c>
    </row>
    <row r="5" spans="1:7" s="28" customFormat="1" ht="19.5" customHeight="1">
      <c r="A5" s="29" t="s">
        <v>127</v>
      </c>
      <c r="B5" s="102">
        <v>34</v>
      </c>
      <c r="C5" s="102">
        <v>4059</v>
      </c>
      <c r="D5" s="102">
        <v>632</v>
      </c>
      <c r="E5" s="103" t="s">
        <v>131</v>
      </c>
      <c r="F5" s="107">
        <v>12799</v>
      </c>
      <c r="G5" s="108">
        <v>1817</v>
      </c>
    </row>
    <row r="6" spans="1:7" ht="15" customHeight="1">
      <c r="A6" s="27" t="s">
        <v>2</v>
      </c>
      <c r="B6" s="104">
        <v>5</v>
      </c>
      <c r="C6" s="68">
        <v>845</v>
      </c>
      <c r="D6" s="68">
        <v>159</v>
      </c>
      <c r="E6" s="96">
        <v>3</v>
      </c>
      <c r="F6" s="68">
        <v>745</v>
      </c>
      <c r="G6" s="72">
        <v>82</v>
      </c>
    </row>
    <row r="7" spans="1:7" ht="14.25" customHeight="1">
      <c r="A7" s="27" t="s">
        <v>3</v>
      </c>
      <c r="B7" s="60">
        <v>0</v>
      </c>
      <c r="C7" s="60">
        <v>0</v>
      </c>
      <c r="D7" s="60">
        <v>0</v>
      </c>
      <c r="E7" s="97">
        <v>2</v>
      </c>
      <c r="F7" s="59" t="s">
        <v>125</v>
      </c>
      <c r="G7" s="59" t="s">
        <v>125</v>
      </c>
    </row>
    <row r="8" spans="1:7" ht="14.25" customHeight="1">
      <c r="A8" s="27" t="s">
        <v>4</v>
      </c>
      <c r="B8" s="60">
        <v>0</v>
      </c>
      <c r="C8" s="60">
        <v>0</v>
      </c>
      <c r="D8" s="60">
        <v>0</v>
      </c>
      <c r="E8" s="97">
        <v>6</v>
      </c>
      <c r="F8" s="68">
        <v>889</v>
      </c>
      <c r="G8" s="71">
        <v>96</v>
      </c>
    </row>
    <row r="9" spans="1:7" ht="14.25" customHeight="1">
      <c r="A9" s="27" t="s">
        <v>5</v>
      </c>
      <c r="B9" s="60">
        <v>0</v>
      </c>
      <c r="C9" s="60">
        <v>0</v>
      </c>
      <c r="D9" s="60">
        <v>0</v>
      </c>
      <c r="E9" s="97">
        <v>1</v>
      </c>
      <c r="F9" s="59" t="s">
        <v>125</v>
      </c>
      <c r="G9" s="59" t="s">
        <v>125</v>
      </c>
    </row>
    <row r="10" spans="1:7" ht="14.25" customHeight="1">
      <c r="A10" s="27" t="s">
        <v>6</v>
      </c>
      <c r="B10" s="60">
        <v>0</v>
      </c>
      <c r="C10" s="60">
        <v>0</v>
      </c>
      <c r="D10" s="60">
        <v>0</v>
      </c>
      <c r="E10" s="97">
        <v>1</v>
      </c>
      <c r="F10" s="59" t="s">
        <v>125</v>
      </c>
      <c r="G10" s="59" t="s">
        <v>125</v>
      </c>
    </row>
    <row r="11" spans="1:7" ht="14.25" customHeight="1">
      <c r="A11" s="27" t="s">
        <v>7</v>
      </c>
      <c r="B11" s="60">
        <v>0</v>
      </c>
      <c r="C11" s="60">
        <v>0</v>
      </c>
      <c r="D11" s="60">
        <v>0</v>
      </c>
      <c r="E11" s="70">
        <v>8</v>
      </c>
      <c r="F11" s="69">
        <v>844</v>
      </c>
      <c r="G11" s="71">
        <v>171</v>
      </c>
    </row>
    <row r="12" spans="1:7" ht="14.25" customHeight="1">
      <c r="A12" s="27" t="s">
        <v>8</v>
      </c>
      <c r="B12" s="60">
        <v>0</v>
      </c>
      <c r="C12" s="60">
        <v>0</v>
      </c>
      <c r="D12" s="60">
        <v>0</v>
      </c>
      <c r="E12" s="73" t="s">
        <v>129</v>
      </c>
      <c r="F12" s="68">
        <v>2727</v>
      </c>
      <c r="G12" s="71">
        <v>322</v>
      </c>
    </row>
    <row r="13" spans="1:7" ht="14.25" customHeight="1">
      <c r="A13" s="27" t="s">
        <v>9</v>
      </c>
      <c r="B13" s="60">
        <v>0</v>
      </c>
      <c r="C13" s="60">
        <v>0</v>
      </c>
      <c r="D13" s="60">
        <v>0</v>
      </c>
      <c r="E13" s="70">
        <v>2</v>
      </c>
      <c r="F13" s="59" t="s">
        <v>125</v>
      </c>
      <c r="G13" s="59">
        <v>45</v>
      </c>
    </row>
    <row r="14" spans="1:7" ht="14.25" customHeight="1">
      <c r="A14" s="27" t="s">
        <v>10</v>
      </c>
      <c r="B14" s="60">
        <v>0</v>
      </c>
      <c r="C14" s="60">
        <v>0</v>
      </c>
      <c r="D14" s="60">
        <v>0</v>
      </c>
      <c r="E14" s="73">
        <v>3</v>
      </c>
      <c r="F14" s="69">
        <v>489</v>
      </c>
      <c r="G14" s="71">
        <v>57</v>
      </c>
    </row>
    <row r="15" spans="1:7" ht="14.25" customHeight="1">
      <c r="A15" s="27" t="s">
        <v>11</v>
      </c>
      <c r="B15" s="60">
        <v>0</v>
      </c>
      <c r="C15" s="60">
        <v>0</v>
      </c>
      <c r="D15" s="60">
        <v>0</v>
      </c>
      <c r="E15" s="70">
        <v>3</v>
      </c>
      <c r="F15" s="69">
        <v>304</v>
      </c>
      <c r="G15" s="71">
        <v>54</v>
      </c>
    </row>
    <row r="16" spans="1:7" ht="14.25" customHeight="1">
      <c r="A16" s="27" t="s">
        <v>80</v>
      </c>
      <c r="B16" s="60">
        <v>0</v>
      </c>
      <c r="C16" s="60">
        <v>0</v>
      </c>
      <c r="D16" s="60">
        <v>0</v>
      </c>
      <c r="E16" s="64">
        <v>0</v>
      </c>
      <c r="F16" s="60">
        <v>0</v>
      </c>
      <c r="G16" s="61">
        <v>0</v>
      </c>
    </row>
    <row r="17" spans="1:7" ht="14.25" customHeight="1">
      <c r="A17" s="27" t="s">
        <v>12</v>
      </c>
      <c r="B17" s="60">
        <v>0</v>
      </c>
      <c r="C17" s="60">
        <v>0</v>
      </c>
      <c r="D17" s="60">
        <v>0</v>
      </c>
      <c r="E17" s="70">
        <v>3</v>
      </c>
      <c r="F17" s="57">
        <v>462</v>
      </c>
      <c r="G17" s="74">
        <v>56</v>
      </c>
    </row>
    <row r="18" spans="1:7" ht="14.25" customHeight="1">
      <c r="A18" s="27" t="s">
        <v>13</v>
      </c>
      <c r="B18" s="60">
        <v>0</v>
      </c>
      <c r="C18" s="60">
        <v>0</v>
      </c>
      <c r="D18" s="60">
        <v>0</v>
      </c>
      <c r="E18" s="60">
        <v>0</v>
      </c>
      <c r="F18" s="64">
        <v>0</v>
      </c>
      <c r="G18" s="61">
        <v>0</v>
      </c>
    </row>
    <row r="19" spans="1:7" ht="14.25" customHeight="1">
      <c r="A19" s="27" t="s">
        <v>14</v>
      </c>
      <c r="B19" s="60">
        <v>0</v>
      </c>
      <c r="C19" s="60">
        <v>0</v>
      </c>
      <c r="D19" s="60">
        <v>0</v>
      </c>
      <c r="E19" s="70">
        <v>1</v>
      </c>
      <c r="F19" s="59" t="s">
        <v>125</v>
      </c>
      <c r="G19" s="59" t="s">
        <v>125</v>
      </c>
    </row>
    <row r="20" spans="1:7" ht="14.25" customHeight="1">
      <c r="A20" s="27" t="s">
        <v>15</v>
      </c>
      <c r="B20" s="60">
        <v>0</v>
      </c>
      <c r="C20" s="60">
        <v>0</v>
      </c>
      <c r="D20" s="60">
        <v>0</v>
      </c>
      <c r="E20" s="70">
        <v>2</v>
      </c>
      <c r="F20" s="59" t="s">
        <v>125</v>
      </c>
      <c r="G20" s="59" t="s">
        <v>125</v>
      </c>
    </row>
    <row r="21" spans="1:7" ht="14.25" customHeight="1">
      <c r="A21" s="27" t="s">
        <v>16</v>
      </c>
      <c r="B21" s="60">
        <v>0</v>
      </c>
      <c r="C21" s="60">
        <v>0</v>
      </c>
      <c r="D21" s="60">
        <v>0</v>
      </c>
      <c r="E21" s="70">
        <v>3</v>
      </c>
      <c r="F21" s="57">
        <v>369</v>
      </c>
      <c r="G21" s="71">
        <v>62</v>
      </c>
    </row>
    <row r="22" spans="1:7" ht="14.25" customHeight="1">
      <c r="A22" s="27" t="s">
        <v>17</v>
      </c>
      <c r="B22" s="60">
        <v>0</v>
      </c>
      <c r="C22" s="60">
        <v>0</v>
      </c>
      <c r="D22" s="60">
        <v>0</v>
      </c>
      <c r="E22" s="70">
        <v>2</v>
      </c>
      <c r="F22" s="59" t="s">
        <v>125</v>
      </c>
      <c r="G22" s="59" t="s">
        <v>125</v>
      </c>
    </row>
    <row r="23" spans="1:7" ht="14.25" customHeight="1">
      <c r="A23" s="27" t="s">
        <v>18</v>
      </c>
      <c r="B23" s="69">
        <v>2</v>
      </c>
      <c r="C23" s="69">
        <v>200</v>
      </c>
      <c r="D23" s="69">
        <v>24</v>
      </c>
      <c r="E23" s="60">
        <v>0</v>
      </c>
      <c r="F23" s="64">
        <v>0</v>
      </c>
      <c r="G23" s="61">
        <v>0</v>
      </c>
    </row>
    <row r="24" spans="1:7" ht="14.25" customHeight="1">
      <c r="A24" s="27" t="s">
        <v>19</v>
      </c>
      <c r="B24" s="60">
        <v>0</v>
      </c>
      <c r="C24" s="60">
        <v>0</v>
      </c>
      <c r="D24" s="60">
        <v>0</v>
      </c>
      <c r="E24" s="70">
        <v>1</v>
      </c>
      <c r="F24" s="59" t="s">
        <v>125</v>
      </c>
      <c r="G24" s="59" t="s">
        <v>125</v>
      </c>
    </row>
    <row r="25" spans="1:7" ht="14.25" customHeight="1">
      <c r="A25" s="27" t="s">
        <v>20</v>
      </c>
      <c r="B25" s="60">
        <v>0</v>
      </c>
      <c r="C25" s="60">
        <v>0</v>
      </c>
      <c r="D25" s="60">
        <v>0</v>
      </c>
      <c r="E25" s="60">
        <v>0</v>
      </c>
      <c r="F25" s="64">
        <v>0</v>
      </c>
      <c r="G25" s="61">
        <v>0</v>
      </c>
    </row>
    <row r="26" spans="1:7" ht="14.25" customHeight="1">
      <c r="A26" s="27" t="s">
        <v>21</v>
      </c>
      <c r="B26" s="69">
        <v>1</v>
      </c>
      <c r="C26" s="69">
        <v>203</v>
      </c>
      <c r="D26" s="69">
        <v>27</v>
      </c>
      <c r="E26" s="73" t="s">
        <v>122</v>
      </c>
      <c r="F26" s="57">
        <v>437</v>
      </c>
      <c r="G26" s="71">
        <v>72</v>
      </c>
    </row>
    <row r="27" spans="1:7" ht="14.25" customHeight="1">
      <c r="A27" s="27" t="s">
        <v>52</v>
      </c>
      <c r="B27" s="60">
        <v>0</v>
      </c>
      <c r="C27" s="60">
        <v>0</v>
      </c>
      <c r="D27" s="60">
        <v>0</v>
      </c>
      <c r="E27" s="64">
        <v>0</v>
      </c>
      <c r="F27" s="60">
        <v>0</v>
      </c>
      <c r="G27" s="61">
        <v>0</v>
      </c>
    </row>
    <row r="28" spans="1:7" ht="14.25" customHeight="1">
      <c r="A28" s="27" t="s">
        <v>22</v>
      </c>
      <c r="B28" s="60">
        <v>0</v>
      </c>
      <c r="C28" s="60">
        <v>0</v>
      </c>
      <c r="D28" s="60">
        <v>0</v>
      </c>
      <c r="E28" s="64">
        <v>0</v>
      </c>
      <c r="F28" s="60">
        <v>0</v>
      </c>
      <c r="G28" s="61">
        <v>0</v>
      </c>
    </row>
    <row r="29" spans="1:7" ht="14.25" customHeight="1">
      <c r="A29" s="30" t="s">
        <v>23</v>
      </c>
      <c r="B29" s="75">
        <v>1</v>
      </c>
      <c r="C29" s="75">
        <v>324</v>
      </c>
      <c r="D29" s="75">
        <v>32</v>
      </c>
      <c r="E29" s="105">
        <v>0</v>
      </c>
      <c r="F29" s="87">
        <v>0</v>
      </c>
      <c r="G29" s="86">
        <v>0</v>
      </c>
    </row>
    <row r="30" ht="11.25" customHeight="1">
      <c r="A30" s="23" t="s">
        <v>53</v>
      </c>
    </row>
    <row r="31" ht="11.25" customHeight="1">
      <c r="A31" s="23" t="s">
        <v>116</v>
      </c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</sheetData>
  <sheetProtection/>
  <mergeCells count="3">
    <mergeCell ref="A2:A3"/>
    <mergeCell ref="B2:D2"/>
    <mergeCell ref="E2:G2"/>
  </mergeCells>
  <printOptions horizontalCentered="1"/>
  <pageMargins left="0.2755905511811024" right="0.2755905511811024" top="0.3937007874015748" bottom="0.5118110236220472" header="0.2755905511811024" footer="0.2362204724409449"/>
  <pageSetup firstPageNumber="40" useFirstPageNumber="1" horizontalDpi="600" verticalDpi="600" orientation="portrait" paperSize="9" scale="185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G33"/>
  <sheetViews>
    <sheetView zoomScale="150" zoomScaleNormal="150" zoomScalePageLayoutView="0" workbookViewId="0" topLeftCell="A1">
      <selection activeCell="C11" sqref="C11"/>
    </sheetView>
  </sheetViews>
  <sheetFormatPr defaultColWidth="9.00390625" defaultRowHeight="13.5"/>
  <cols>
    <col min="1" max="1" width="9.875" style="23" customWidth="1"/>
    <col min="2" max="7" width="6.00390625" style="23" customWidth="1"/>
    <col min="8" max="16384" width="9.00390625" style="23" customWidth="1"/>
  </cols>
  <sheetData>
    <row r="1" spans="1:7" ht="12.75" customHeight="1">
      <c r="A1" s="294" t="s">
        <v>82</v>
      </c>
      <c r="B1" s="296" t="s">
        <v>83</v>
      </c>
      <c r="C1" s="296"/>
      <c r="D1" s="296"/>
      <c r="E1" s="296" t="s">
        <v>84</v>
      </c>
      <c r="F1" s="296"/>
      <c r="G1" s="297"/>
    </row>
    <row r="2" spans="1:7" ht="21">
      <c r="A2" s="298"/>
      <c r="B2" s="95" t="s">
        <v>85</v>
      </c>
      <c r="C2" s="24" t="s">
        <v>86</v>
      </c>
      <c r="D2" s="25" t="s">
        <v>87</v>
      </c>
      <c r="E2" s="24" t="s">
        <v>85</v>
      </c>
      <c r="F2" s="24" t="s">
        <v>86</v>
      </c>
      <c r="G2" s="26" t="s">
        <v>87</v>
      </c>
    </row>
    <row r="3" spans="1:7" ht="13.5" customHeight="1">
      <c r="A3" s="27" t="s">
        <v>24</v>
      </c>
      <c r="B3" s="98">
        <v>0</v>
      </c>
      <c r="C3" s="53">
        <v>0</v>
      </c>
      <c r="D3" s="53">
        <v>0</v>
      </c>
      <c r="E3" s="98">
        <v>0</v>
      </c>
      <c r="F3" s="53">
        <v>0</v>
      </c>
      <c r="G3" s="54">
        <v>0</v>
      </c>
    </row>
    <row r="4" spans="1:7" ht="13.5" customHeight="1">
      <c r="A4" s="27" t="s">
        <v>25</v>
      </c>
      <c r="B4" s="60">
        <v>0</v>
      </c>
      <c r="C4" s="41">
        <v>0</v>
      </c>
      <c r="D4" s="41">
        <v>0</v>
      </c>
      <c r="E4" s="60">
        <v>0</v>
      </c>
      <c r="F4" s="41">
        <v>0</v>
      </c>
      <c r="G4" s="54">
        <v>0</v>
      </c>
    </row>
    <row r="5" spans="1:7" ht="13.5" customHeight="1">
      <c r="A5" s="27" t="s">
        <v>26</v>
      </c>
      <c r="B5" s="60">
        <v>0</v>
      </c>
      <c r="C5" s="41">
        <v>0</v>
      </c>
      <c r="D5" s="41">
        <v>0</v>
      </c>
      <c r="E5" s="69">
        <v>1</v>
      </c>
      <c r="F5" s="55" t="s">
        <v>125</v>
      </c>
      <c r="G5" s="56" t="s">
        <v>125</v>
      </c>
    </row>
    <row r="6" spans="1:7" ht="13.5" customHeight="1">
      <c r="A6" s="27" t="s">
        <v>27</v>
      </c>
      <c r="B6" s="109">
        <v>1</v>
      </c>
      <c r="C6" s="69">
        <v>65</v>
      </c>
      <c r="D6" s="57">
        <v>12</v>
      </c>
      <c r="E6" s="69">
        <v>1</v>
      </c>
      <c r="F6" s="55" t="s">
        <v>125</v>
      </c>
      <c r="G6" s="56" t="s">
        <v>125</v>
      </c>
    </row>
    <row r="7" spans="1:7" ht="13.5" customHeight="1">
      <c r="A7" s="27" t="s">
        <v>28</v>
      </c>
      <c r="B7" s="69">
        <v>4</v>
      </c>
      <c r="C7" s="69">
        <v>530</v>
      </c>
      <c r="D7" s="69">
        <v>52</v>
      </c>
      <c r="E7" s="60">
        <v>0</v>
      </c>
      <c r="F7" s="41">
        <v>0</v>
      </c>
      <c r="G7" s="54">
        <v>0</v>
      </c>
    </row>
    <row r="8" spans="1:7" ht="13.5" customHeight="1">
      <c r="A8" s="27" t="s">
        <v>88</v>
      </c>
      <c r="B8" s="60">
        <v>0</v>
      </c>
      <c r="C8" s="41">
        <v>0</v>
      </c>
      <c r="D8" s="41">
        <v>0</v>
      </c>
      <c r="E8" s="60">
        <v>0</v>
      </c>
      <c r="F8" s="41">
        <v>0</v>
      </c>
      <c r="G8" s="54">
        <v>0</v>
      </c>
    </row>
    <row r="9" spans="1:7" ht="13.5" customHeight="1">
      <c r="A9" s="27" t="s">
        <v>29</v>
      </c>
      <c r="B9" s="69">
        <v>2</v>
      </c>
      <c r="C9" s="69">
        <v>217</v>
      </c>
      <c r="D9" s="69">
        <v>32</v>
      </c>
      <c r="E9" s="60">
        <v>0</v>
      </c>
      <c r="F9" s="41">
        <v>0</v>
      </c>
      <c r="G9" s="54">
        <v>0</v>
      </c>
    </row>
    <row r="10" spans="1:7" ht="13.5" customHeight="1">
      <c r="A10" s="27" t="s">
        <v>30</v>
      </c>
      <c r="B10" s="60">
        <v>0</v>
      </c>
      <c r="C10" s="41">
        <v>0</v>
      </c>
      <c r="D10" s="41">
        <v>0</v>
      </c>
      <c r="E10" s="60">
        <v>0</v>
      </c>
      <c r="F10" s="41">
        <v>0</v>
      </c>
      <c r="G10" s="54">
        <v>0</v>
      </c>
    </row>
    <row r="11" spans="1:7" ht="13.5" customHeight="1">
      <c r="A11" s="27" t="s">
        <v>31</v>
      </c>
      <c r="B11" s="60">
        <v>0</v>
      </c>
      <c r="C11" s="41">
        <v>0</v>
      </c>
      <c r="D11" s="41">
        <v>0</v>
      </c>
      <c r="E11" s="60">
        <v>0</v>
      </c>
      <c r="F11" s="41">
        <v>0</v>
      </c>
      <c r="G11" s="54">
        <v>0</v>
      </c>
    </row>
    <row r="12" spans="1:7" ht="13.5" customHeight="1">
      <c r="A12" s="27" t="s">
        <v>32</v>
      </c>
      <c r="B12" s="60">
        <v>0</v>
      </c>
      <c r="C12" s="41">
        <v>0</v>
      </c>
      <c r="D12" s="41">
        <v>0</v>
      </c>
      <c r="E12" s="69">
        <v>2</v>
      </c>
      <c r="F12" s="55" t="s">
        <v>125</v>
      </c>
      <c r="G12" s="56" t="s">
        <v>125</v>
      </c>
    </row>
    <row r="13" spans="1:7" ht="13.5" customHeight="1">
      <c r="A13" s="27" t="s">
        <v>33</v>
      </c>
      <c r="B13" s="60">
        <v>0</v>
      </c>
      <c r="C13" s="41">
        <v>0</v>
      </c>
      <c r="D13" s="41">
        <v>0</v>
      </c>
      <c r="E13" s="60">
        <v>0</v>
      </c>
      <c r="F13" s="41">
        <v>0</v>
      </c>
      <c r="G13" s="54">
        <v>0</v>
      </c>
    </row>
    <row r="14" spans="1:7" ht="13.5" customHeight="1">
      <c r="A14" s="27" t="s">
        <v>34</v>
      </c>
      <c r="B14" s="60">
        <v>0</v>
      </c>
      <c r="C14" s="41">
        <v>0</v>
      </c>
      <c r="D14" s="41">
        <v>0</v>
      </c>
      <c r="E14" s="60">
        <v>0</v>
      </c>
      <c r="F14" s="41">
        <v>0</v>
      </c>
      <c r="G14" s="54">
        <v>0</v>
      </c>
    </row>
    <row r="15" spans="1:7" ht="13.5" customHeight="1">
      <c r="A15" s="27" t="s">
        <v>35</v>
      </c>
      <c r="B15" s="69">
        <v>1</v>
      </c>
      <c r="C15" s="69">
        <v>115</v>
      </c>
      <c r="D15" s="69">
        <v>21</v>
      </c>
      <c r="E15" s="60">
        <v>0</v>
      </c>
      <c r="F15" s="41">
        <v>0</v>
      </c>
      <c r="G15" s="54">
        <v>0</v>
      </c>
    </row>
    <row r="16" spans="1:7" ht="13.5" customHeight="1">
      <c r="A16" s="27" t="s">
        <v>36</v>
      </c>
      <c r="B16" s="60">
        <v>0</v>
      </c>
      <c r="C16" s="41">
        <v>0</v>
      </c>
      <c r="D16" s="41">
        <v>0</v>
      </c>
      <c r="E16" s="60">
        <v>0</v>
      </c>
      <c r="F16" s="41">
        <v>0</v>
      </c>
      <c r="G16" s="54">
        <v>0</v>
      </c>
    </row>
    <row r="17" spans="1:7" ht="13.5" customHeight="1">
      <c r="A17" s="27" t="s">
        <v>37</v>
      </c>
      <c r="B17" s="69">
        <v>1</v>
      </c>
      <c r="C17" s="69">
        <v>165</v>
      </c>
      <c r="D17" s="69">
        <v>27</v>
      </c>
      <c r="E17" s="60">
        <v>0</v>
      </c>
      <c r="F17" s="41">
        <v>0</v>
      </c>
      <c r="G17" s="54">
        <v>0</v>
      </c>
    </row>
    <row r="18" spans="1:7" ht="13.5" customHeight="1">
      <c r="A18" s="27" t="s">
        <v>38</v>
      </c>
      <c r="B18" s="60">
        <v>0</v>
      </c>
      <c r="C18" s="41">
        <v>0</v>
      </c>
      <c r="D18" s="41">
        <v>0</v>
      </c>
      <c r="E18" s="60">
        <v>0</v>
      </c>
      <c r="F18" s="41">
        <v>0</v>
      </c>
      <c r="G18" s="54">
        <v>0</v>
      </c>
    </row>
    <row r="19" spans="1:7" ht="13.5" customHeight="1">
      <c r="A19" s="27" t="s">
        <v>39</v>
      </c>
      <c r="B19" s="109">
        <v>1</v>
      </c>
      <c r="C19" s="57">
        <v>161</v>
      </c>
      <c r="D19" s="57">
        <v>20</v>
      </c>
      <c r="E19" s="60">
        <v>0</v>
      </c>
      <c r="F19" s="41">
        <v>0</v>
      </c>
      <c r="G19" s="54">
        <v>0</v>
      </c>
    </row>
    <row r="20" spans="1:7" ht="13.5" customHeight="1">
      <c r="A20" s="27" t="s">
        <v>90</v>
      </c>
      <c r="B20" s="60">
        <v>0</v>
      </c>
      <c r="C20" s="41">
        <v>0</v>
      </c>
      <c r="D20" s="41">
        <v>0</v>
      </c>
      <c r="E20" s="60">
        <v>0</v>
      </c>
      <c r="F20" s="41">
        <v>0</v>
      </c>
      <c r="G20" s="54">
        <v>0</v>
      </c>
    </row>
    <row r="21" spans="1:7" ht="13.5" customHeight="1">
      <c r="A21" s="27" t="s">
        <v>40</v>
      </c>
      <c r="B21" s="60">
        <v>0</v>
      </c>
      <c r="C21" s="41">
        <v>0</v>
      </c>
      <c r="D21" s="41">
        <v>0</v>
      </c>
      <c r="E21" s="60">
        <v>0</v>
      </c>
      <c r="F21" s="41">
        <v>0</v>
      </c>
      <c r="G21" s="54">
        <v>0</v>
      </c>
    </row>
    <row r="22" spans="1:7" ht="13.5" customHeight="1">
      <c r="A22" s="27" t="s">
        <v>41</v>
      </c>
      <c r="B22" s="60">
        <v>0</v>
      </c>
      <c r="C22" s="41">
        <v>0</v>
      </c>
      <c r="D22" s="41">
        <v>0</v>
      </c>
      <c r="E22" s="60">
        <v>0</v>
      </c>
      <c r="F22" s="41">
        <v>0</v>
      </c>
      <c r="G22" s="54">
        <v>0</v>
      </c>
    </row>
    <row r="23" spans="1:7" ht="13.5" customHeight="1">
      <c r="A23" s="27" t="s">
        <v>42</v>
      </c>
      <c r="B23" s="69">
        <v>6</v>
      </c>
      <c r="C23" s="69">
        <v>624</v>
      </c>
      <c r="D23" s="69">
        <v>111</v>
      </c>
      <c r="E23" s="69">
        <v>1</v>
      </c>
      <c r="F23" s="55" t="s">
        <v>125</v>
      </c>
      <c r="G23" s="58" t="s">
        <v>125</v>
      </c>
    </row>
    <row r="24" spans="1:7" ht="13.5" customHeight="1">
      <c r="A24" s="27" t="s">
        <v>43</v>
      </c>
      <c r="B24" s="69">
        <v>3</v>
      </c>
      <c r="C24" s="69">
        <v>209</v>
      </c>
      <c r="D24" s="69">
        <v>45</v>
      </c>
      <c r="E24" s="60">
        <v>0</v>
      </c>
      <c r="F24" s="41">
        <v>0</v>
      </c>
      <c r="G24" s="54">
        <v>0</v>
      </c>
    </row>
    <row r="25" spans="1:7" ht="13.5" customHeight="1">
      <c r="A25" s="27" t="s">
        <v>44</v>
      </c>
      <c r="B25" s="69">
        <v>6</v>
      </c>
      <c r="C25" s="69">
        <v>401</v>
      </c>
      <c r="D25" s="69">
        <v>70</v>
      </c>
      <c r="E25" s="69">
        <v>1</v>
      </c>
      <c r="F25" s="55" t="s">
        <v>125</v>
      </c>
      <c r="G25" s="56" t="s">
        <v>125</v>
      </c>
    </row>
    <row r="26" spans="1:7" ht="13.5" customHeight="1">
      <c r="A26" s="27" t="s">
        <v>45</v>
      </c>
      <c r="B26" s="60">
        <v>0</v>
      </c>
      <c r="C26" s="41">
        <v>0</v>
      </c>
      <c r="D26" s="41">
        <v>0</v>
      </c>
      <c r="E26" s="69">
        <v>1</v>
      </c>
      <c r="F26" s="55" t="s">
        <v>125</v>
      </c>
      <c r="G26" s="56" t="s">
        <v>125</v>
      </c>
    </row>
    <row r="27" spans="1:7" ht="13.5" customHeight="1">
      <c r="A27" s="27" t="s">
        <v>46</v>
      </c>
      <c r="B27" s="60">
        <v>0</v>
      </c>
      <c r="C27" s="41">
        <v>0</v>
      </c>
      <c r="D27" s="41">
        <v>0</v>
      </c>
      <c r="E27" s="60">
        <v>0</v>
      </c>
      <c r="F27" s="41">
        <v>0</v>
      </c>
      <c r="G27" s="54">
        <v>0</v>
      </c>
    </row>
    <row r="28" spans="1:7" ht="13.5" customHeight="1">
      <c r="A28" s="27" t="s">
        <v>47</v>
      </c>
      <c r="B28" s="60">
        <v>0</v>
      </c>
      <c r="C28" s="41">
        <v>0</v>
      </c>
      <c r="D28" s="41">
        <v>0</v>
      </c>
      <c r="E28" s="57" t="s">
        <v>130</v>
      </c>
      <c r="F28" s="69">
        <v>940</v>
      </c>
      <c r="G28" s="70">
        <v>166</v>
      </c>
    </row>
    <row r="29" spans="1:7" ht="13.5" customHeight="1">
      <c r="A29" s="27" t="s">
        <v>48</v>
      </c>
      <c r="B29" s="60">
        <v>0</v>
      </c>
      <c r="C29" s="41">
        <v>0</v>
      </c>
      <c r="D29" s="41">
        <v>0</v>
      </c>
      <c r="E29" s="60">
        <v>0</v>
      </c>
      <c r="F29" s="41">
        <v>0</v>
      </c>
      <c r="G29" s="54">
        <v>0</v>
      </c>
    </row>
    <row r="30" spans="1:7" ht="13.5" customHeight="1">
      <c r="A30" s="27" t="s">
        <v>49</v>
      </c>
      <c r="B30" s="60">
        <v>0</v>
      </c>
      <c r="C30" s="41">
        <v>0</v>
      </c>
      <c r="D30" s="41">
        <v>0</v>
      </c>
      <c r="E30" s="60">
        <v>0</v>
      </c>
      <c r="F30" s="41">
        <v>0</v>
      </c>
      <c r="G30" s="54">
        <v>0</v>
      </c>
    </row>
    <row r="31" spans="1:7" ht="13.5" customHeight="1">
      <c r="A31" s="27" t="s">
        <v>81</v>
      </c>
      <c r="B31" s="60">
        <v>0</v>
      </c>
      <c r="C31" s="41">
        <v>0</v>
      </c>
      <c r="D31" s="41">
        <v>0</v>
      </c>
      <c r="E31" s="69">
        <v>1</v>
      </c>
      <c r="F31" s="55" t="s">
        <v>125</v>
      </c>
      <c r="G31" s="56" t="s">
        <v>125</v>
      </c>
    </row>
    <row r="32" spans="1:7" ht="22.5" customHeight="1">
      <c r="A32" s="27" t="s">
        <v>50</v>
      </c>
      <c r="B32" s="60">
        <v>0</v>
      </c>
      <c r="C32" s="41">
        <v>0</v>
      </c>
      <c r="D32" s="41">
        <v>0</v>
      </c>
      <c r="E32" s="69">
        <v>9</v>
      </c>
      <c r="F32" s="68">
        <v>1440</v>
      </c>
      <c r="G32" s="104">
        <v>225</v>
      </c>
    </row>
    <row r="33" spans="1:7" ht="4.5" customHeight="1">
      <c r="A33" s="31"/>
      <c r="B33" s="17"/>
      <c r="C33" s="17"/>
      <c r="D33" s="17"/>
      <c r="E33" s="17"/>
      <c r="F33" s="17"/>
      <c r="G33" s="110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118110236220472" header="0.2755905511811024" footer="0.2362204724409449"/>
  <pageSetup firstPageNumber="41" useFirstPageNumber="1" horizontalDpi="600" verticalDpi="600" orientation="portrait" paperSize="9" scale="185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="145" zoomScaleNormal="145" workbookViewId="0" topLeftCell="A1">
      <pane xSplit="1" ySplit="4" topLeftCell="B5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00390625" defaultRowHeight="13.5"/>
  <cols>
    <col min="1" max="1" width="9.625" style="119" customWidth="1"/>
    <col min="2" max="3" width="3.00390625" style="119" customWidth="1"/>
    <col min="4" max="4" width="1.625" style="119" customWidth="1"/>
    <col min="5" max="6" width="4.75390625" style="126" customWidth="1"/>
    <col min="7" max="7" width="1.875" style="119" customWidth="1"/>
    <col min="8" max="8" width="4.00390625" style="126" customWidth="1"/>
    <col min="9" max="9" width="4.75390625" style="126" customWidth="1"/>
    <col min="10" max="10" width="4.00390625" style="126" customWidth="1"/>
    <col min="11" max="11" width="4.75390625" style="126" customWidth="1"/>
    <col min="12" max="12" width="4.875" style="126" customWidth="1"/>
    <col min="13" max="13" width="5.00390625" style="126" customWidth="1"/>
    <col min="14" max="16" width="5.75390625" style="126" customWidth="1"/>
    <col min="17" max="18" width="4.50390625" style="119" customWidth="1"/>
    <col min="19" max="20" width="4.875" style="119" customWidth="1"/>
    <col min="21" max="21" width="4.50390625" style="119" customWidth="1"/>
    <col min="22" max="16384" width="9.00390625" style="119" customWidth="1"/>
  </cols>
  <sheetData>
    <row r="1" spans="1:16" s="118" customFormat="1" ht="11.25" customHeight="1">
      <c r="A1" s="114" t="s">
        <v>93</v>
      </c>
      <c r="B1" s="114"/>
      <c r="C1" s="114"/>
      <c r="D1" s="114"/>
      <c r="E1" s="115"/>
      <c r="F1" s="115"/>
      <c r="G1" s="114"/>
      <c r="H1" s="116"/>
      <c r="I1" s="116"/>
      <c r="J1" s="116"/>
      <c r="K1" s="116"/>
      <c r="L1" s="117"/>
      <c r="M1" s="116"/>
      <c r="N1" s="116"/>
      <c r="O1" s="116"/>
      <c r="P1" s="116"/>
    </row>
    <row r="2" spans="1:20" ht="19.5" customHeight="1">
      <c r="A2" s="299" t="s">
        <v>54</v>
      </c>
      <c r="B2" s="301" t="s">
        <v>102</v>
      </c>
      <c r="C2" s="302"/>
      <c r="D2" s="303"/>
      <c r="E2" s="304" t="s">
        <v>55</v>
      </c>
      <c r="F2" s="304"/>
      <c r="G2" s="304"/>
      <c r="H2" s="304"/>
      <c r="I2" s="305" t="s">
        <v>56</v>
      </c>
      <c r="J2" s="305"/>
      <c r="K2" s="306"/>
      <c r="L2" s="311" t="s">
        <v>115</v>
      </c>
      <c r="M2" s="313" t="s">
        <v>133</v>
      </c>
      <c r="N2" s="305" t="s">
        <v>57</v>
      </c>
      <c r="O2" s="315"/>
      <c r="P2" s="315"/>
      <c r="Q2" s="307" t="s">
        <v>103</v>
      </c>
      <c r="R2" s="316"/>
      <c r="S2" s="307" t="s">
        <v>104</v>
      </c>
      <c r="T2" s="309" t="s">
        <v>105</v>
      </c>
    </row>
    <row r="3" spans="1:20" ht="19.5" customHeight="1">
      <c r="A3" s="300"/>
      <c r="B3" s="95" t="s">
        <v>58</v>
      </c>
      <c r="C3" s="95" t="s">
        <v>59</v>
      </c>
      <c r="D3" s="120" t="s">
        <v>60</v>
      </c>
      <c r="E3" s="121" t="s">
        <v>58</v>
      </c>
      <c r="F3" s="121" t="s">
        <v>61</v>
      </c>
      <c r="G3" s="120" t="s">
        <v>62</v>
      </c>
      <c r="H3" s="121" t="s">
        <v>63</v>
      </c>
      <c r="I3" s="121" t="s">
        <v>58</v>
      </c>
      <c r="J3" s="121" t="s">
        <v>64</v>
      </c>
      <c r="K3" s="122" t="s">
        <v>65</v>
      </c>
      <c r="L3" s="312"/>
      <c r="M3" s="314"/>
      <c r="N3" s="121" t="s">
        <v>58</v>
      </c>
      <c r="O3" s="121" t="s">
        <v>64</v>
      </c>
      <c r="P3" s="121" t="s">
        <v>65</v>
      </c>
      <c r="Q3" s="111" t="s">
        <v>106</v>
      </c>
      <c r="R3" s="111" t="s">
        <v>98</v>
      </c>
      <c r="S3" s="308"/>
      <c r="T3" s="310"/>
    </row>
    <row r="4" spans="1:20" ht="4.5" customHeight="1">
      <c r="A4" s="123"/>
      <c r="B4" s="124"/>
      <c r="C4" s="124"/>
      <c r="D4" s="124"/>
      <c r="E4" s="125"/>
      <c r="F4" s="125"/>
      <c r="G4" s="124"/>
      <c r="H4" s="125"/>
      <c r="I4" s="125"/>
      <c r="J4" s="125"/>
      <c r="L4" s="127"/>
      <c r="M4" s="125"/>
      <c r="N4" s="125"/>
      <c r="O4" s="125"/>
      <c r="P4" s="125"/>
      <c r="Q4" s="124"/>
      <c r="R4" s="124"/>
      <c r="S4" s="124"/>
      <c r="T4" s="128"/>
    </row>
    <row r="5" spans="1:20" s="135" customFormat="1" ht="10.5" customHeight="1">
      <c r="A5" s="129" t="s">
        <v>124</v>
      </c>
      <c r="B5" s="143">
        <v>766</v>
      </c>
      <c r="C5" s="143">
        <v>763</v>
      </c>
      <c r="D5" s="143">
        <v>3</v>
      </c>
      <c r="E5" s="143">
        <v>12235</v>
      </c>
      <c r="F5" s="143">
        <v>10442</v>
      </c>
      <c r="G5" s="143">
        <v>31</v>
      </c>
      <c r="H5" s="143">
        <v>1762</v>
      </c>
      <c r="I5" s="143">
        <v>18197</v>
      </c>
      <c r="J5" s="143">
        <v>6968</v>
      </c>
      <c r="K5" s="167">
        <v>11229</v>
      </c>
      <c r="L5" s="168">
        <v>860</v>
      </c>
      <c r="M5" s="143">
        <v>141</v>
      </c>
      <c r="N5" s="143">
        <v>305532</v>
      </c>
      <c r="O5" s="143">
        <v>156892</v>
      </c>
      <c r="P5" s="143">
        <v>148640</v>
      </c>
      <c r="Q5" s="169">
        <v>15.972584856396868</v>
      </c>
      <c r="R5" s="169">
        <v>398.8668407310705</v>
      </c>
      <c r="S5" s="170">
        <v>24.971965672251738</v>
      </c>
      <c r="T5" s="171">
        <v>16.79024014947519</v>
      </c>
    </row>
    <row r="6" spans="1:20" ht="9.75" customHeight="1">
      <c r="A6" s="129"/>
      <c r="B6" s="143"/>
      <c r="C6" s="143"/>
      <c r="D6" s="143"/>
      <c r="E6" s="143"/>
      <c r="F6" s="143"/>
      <c r="G6" s="143"/>
      <c r="H6" s="143"/>
      <c r="I6" s="143"/>
      <c r="J6" s="143"/>
      <c r="K6" s="167"/>
      <c r="L6" s="168"/>
      <c r="M6" s="143"/>
      <c r="N6" s="143"/>
      <c r="O6" s="143"/>
      <c r="P6" s="143"/>
      <c r="Q6" s="169"/>
      <c r="R6" s="169"/>
      <c r="S6" s="170"/>
      <c r="T6" s="171"/>
    </row>
    <row r="7" spans="1:20" s="135" customFormat="1" ht="10.5" customHeight="1">
      <c r="A7" s="136" t="s">
        <v>132</v>
      </c>
      <c r="B7" s="137">
        <f>SUM(B9,B16,B24,'44-45'!B4,'44-45'!B24,'44-45'!B35)</f>
        <v>753</v>
      </c>
      <c r="C7" s="137">
        <f>SUM(C9,C16,C24,'44-45'!C4,'44-45'!C24,'44-45'!C35)</f>
        <v>750</v>
      </c>
      <c r="D7" s="137">
        <f>SUM(D9,D16,D24,'44-45'!D4,'44-45'!D24,'44-45'!D35)</f>
        <v>3</v>
      </c>
      <c r="E7" s="137">
        <f>SUM(E9,E16,E24,'44-45'!E4,'44-45'!E24,'44-45'!E35)</f>
        <v>12158</v>
      </c>
      <c r="F7" s="137">
        <f>SUM(F9,F16,F24,'44-45'!F4,'44-45'!F24,'44-45'!F35)</f>
        <v>10327</v>
      </c>
      <c r="G7" s="137">
        <f>SUM(G9,G16,G24,'44-45'!G4,'44-45'!G24,'44-45'!G35)</f>
        <v>22</v>
      </c>
      <c r="H7" s="137">
        <f>SUM(H9,H16,H24,'44-45'!H4,'44-45'!H24,'44-45'!H35)</f>
        <v>1809</v>
      </c>
      <c r="I7" s="137">
        <f>SUM(I9,I16,I24,'44-45'!I4,'44-45'!I24,'44-45'!I35)</f>
        <v>18205</v>
      </c>
      <c r="J7" s="137">
        <f>SUM(J9,J16,J24,'44-45'!J4,'44-45'!J24,'44-45'!J35)</f>
        <v>6983</v>
      </c>
      <c r="K7" s="172">
        <f>SUM(K9,K16,K24,'44-45'!K4,'44-45'!K24,'44-45'!K35)</f>
        <v>11222</v>
      </c>
      <c r="L7" s="173">
        <f>SUM(L9,L16,L24,'44-45'!L4,'44-45'!L24,'44-45'!L35)</f>
        <v>860</v>
      </c>
      <c r="M7" s="137">
        <f>SUM(M9,M16,M24,'44-45'!M4,'44-45'!M24,'44-45'!M35)</f>
        <v>137</v>
      </c>
      <c r="N7" s="137">
        <f>SUM(N9,N16,N24,'44-45'!N4,'44-45'!N24,'44-45'!N35)</f>
        <v>302030</v>
      </c>
      <c r="O7" s="137">
        <f>SUM(O9,O16,O24,'44-45'!O4,'44-45'!O24,'44-45'!O35)</f>
        <v>155192</v>
      </c>
      <c r="P7" s="137">
        <f>SUM(P9,P16,P24,'44-45'!P4,'44-45'!P24,'44-45'!P35)</f>
        <v>146838</v>
      </c>
      <c r="Q7" s="140">
        <f>E7/B7</f>
        <v>16.1460823373174</v>
      </c>
      <c r="R7" s="140">
        <f>N7/B7</f>
        <v>401.1022576361222</v>
      </c>
      <c r="S7" s="141">
        <f>N7/E7</f>
        <v>24.842079289356803</v>
      </c>
      <c r="T7" s="142">
        <f>N7/I7</f>
        <v>16.590497116176874</v>
      </c>
    </row>
    <row r="8" spans="1:20" ht="9.75" customHeight="1">
      <c r="A8" s="129"/>
      <c r="B8" s="143"/>
      <c r="C8" s="143"/>
      <c r="D8" s="143"/>
      <c r="E8" s="143"/>
      <c r="F8" s="143"/>
      <c r="G8" s="143"/>
      <c r="H8" s="143"/>
      <c r="I8" s="143"/>
      <c r="J8" s="143"/>
      <c r="K8" s="167"/>
      <c r="L8" s="168"/>
      <c r="M8" s="143"/>
      <c r="N8" s="143"/>
      <c r="O8" s="143"/>
      <c r="P8" s="143"/>
      <c r="Q8" s="169"/>
      <c r="R8" s="169"/>
      <c r="S8" s="170"/>
      <c r="T8" s="171"/>
    </row>
    <row r="9" spans="1:20" s="135" customFormat="1" ht="10.5" customHeight="1">
      <c r="A9" s="136" t="s">
        <v>117</v>
      </c>
      <c r="B9" s="144">
        <f aca="true" t="shared" si="0" ref="B9:G9">SUM(B10:B14)</f>
        <v>148</v>
      </c>
      <c r="C9" s="144">
        <f t="shared" si="0"/>
        <v>148</v>
      </c>
      <c r="D9" s="145">
        <f t="shared" si="0"/>
        <v>0</v>
      </c>
      <c r="E9" s="174">
        <f>SUM(E10:E14)</f>
        <v>2937</v>
      </c>
      <c r="F9" s="174">
        <f t="shared" si="0"/>
        <v>2674</v>
      </c>
      <c r="G9" s="145">
        <f t="shared" si="0"/>
        <v>0</v>
      </c>
      <c r="H9" s="175">
        <f aca="true" t="shared" si="1" ref="H9:P9">SUM(H10:H14)</f>
        <v>263</v>
      </c>
      <c r="I9" s="175">
        <f t="shared" si="1"/>
        <v>4280</v>
      </c>
      <c r="J9" s="175">
        <f t="shared" si="1"/>
        <v>1616</v>
      </c>
      <c r="K9" s="176">
        <f t="shared" si="1"/>
        <v>2664</v>
      </c>
      <c r="L9" s="177">
        <f t="shared" si="1"/>
        <v>178</v>
      </c>
      <c r="M9" s="175">
        <f t="shared" si="1"/>
        <v>30</v>
      </c>
      <c r="N9" s="175">
        <f t="shared" si="1"/>
        <v>83303</v>
      </c>
      <c r="O9" s="175">
        <f t="shared" si="1"/>
        <v>42965</v>
      </c>
      <c r="P9" s="175">
        <f t="shared" si="1"/>
        <v>40338</v>
      </c>
      <c r="Q9" s="140">
        <f aca="true" t="shared" si="2" ref="Q9:Q14">E9/B9</f>
        <v>19.844594594594593</v>
      </c>
      <c r="R9" s="140">
        <f aca="true" t="shared" si="3" ref="R9:R14">N9/B9</f>
        <v>562.8581081081081</v>
      </c>
      <c r="S9" s="141">
        <f aca="true" t="shared" si="4" ref="S9:S14">N9/E9</f>
        <v>28.363295880149813</v>
      </c>
      <c r="T9" s="142">
        <f aca="true" t="shared" si="5" ref="T9:T14">N9/I9</f>
        <v>19.463317757009346</v>
      </c>
    </row>
    <row r="10" spans="1:20" ht="10.5" customHeight="1">
      <c r="A10" s="129" t="s">
        <v>2</v>
      </c>
      <c r="B10" s="112">
        <v>16</v>
      </c>
      <c r="C10" s="112">
        <v>16</v>
      </c>
      <c r="D10" s="151">
        <v>0</v>
      </c>
      <c r="E10" s="178">
        <v>344</v>
      </c>
      <c r="F10" s="178">
        <v>290</v>
      </c>
      <c r="G10" s="151">
        <v>0</v>
      </c>
      <c r="H10" s="179">
        <v>54</v>
      </c>
      <c r="I10" s="179">
        <v>470</v>
      </c>
      <c r="J10" s="179">
        <v>193</v>
      </c>
      <c r="K10" s="180">
        <v>277</v>
      </c>
      <c r="L10" s="181">
        <v>19</v>
      </c>
      <c r="M10" s="154">
        <v>2</v>
      </c>
      <c r="N10" s="179">
        <v>9084</v>
      </c>
      <c r="O10" s="179">
        <v>4622</v>
      </c>
      <c r="P10" s="179">
        <v>4462</v>
      </c>
      <c r="Q10" s="169">
        <f t="shared" si="2"/>
        <v>21.5</v>
      </c>
      <c r="R10" s="169">
        <f t="shared" si="3"/>
        <v>567.75</v>
      </c>
      <c r="S10" s="170">
        <f t="shared" si="4"/>
        <v>26.406976744186046</v>
      </c>
      <c r="T10" s="171">
        <f t="shared" si="5"/>
        <v>19.327659574468086</v>
      </c>
    </row>
    <row r="11" spans="1:20" ht="10.5" customHeight="1">
      <c r="A11" s="129" t="s">
        <v>3</v>
      </c>
      <c r="B11" s="112">
        <v>22</v>
      </c>
      <c r="C11" s="112">
        <v>22</v>
      </c>
      <c r="D11" s="151">
        <v>0</v>
      </c>
      <c r="E11" s="178">
        <v>392</v>
      </c>
      <c r="F11" s="178">
        <v>346</v>
      </c>
      <c r="G11" s="151">
        <v>0</v>
      </c>
      <c r="H11" s="179">
        <v>46</v>
      </c>
      <c r="I11" s="179">
        <v>581</v>
      </c>
      <c r="J11" s="179">
        <v>232</v>
      </c>
      <c r="K11" s="180">
        <v>349</v>
      </c>
      <c r="L11" s="181">
        <v>27</v>
      </c>
      <c r="M11" s="179">
        <v>3</v>
      </c>
      <c r="N11" s="179">
        <v>10380</v>
      </c>
      <c r="O11" s="179">
        <v>5412</v>
      </c>
      <c r="P11" s="179">
        <v>4968</v>
      </c>
      <c r="Q11" s="169">
        <f t="shared" si="2"/>
        <v>17.818181818181817</v>
      </c>
      <c r="R11" s="169">
        <f t="shared" si="3"/>
        <v>471.8181818181818</v>
      </c>
      <c r="S11" s="170">
        <f t="shared" si="4"/>
        <v>26.479591836734695</v>
      </c>
      <c r="T11" s="171">
        <f t="shared" si="5"/>
        <v>17.865748709122204</v>
      </c>
    </row>
    <row r="12" spans="1:20" ht="10.5" customHeight="1">
      <c r="A12" s="129" t="s">
        <v>4</v>
      </c>
      <c r="B12" s="112">
        <v>55</v>
      </c>
      <c r="C12" s="112">
        <v>55</v>
      </c>
      <c r="D12" s="151">
        <v>0</v>
      </c>
      <c r="E12" s="178">
        <v>1143</v>
      </c>
      <c r="F12" s="178">
        <v>1062</v>
      </c>
      <c r="G12" s="151">
        <v>0</v>
      </c>
      <c r="H12" s="179">
        <v>81</v>
      </c>
      <c r="I12" s="179">
        <v>1668</v>
      </c>
      <c r="J12" s="179">
        <v>648</v>
      </c>
      <c r="K12" s="180">
        <v>1020</v>
      </c>
      <c r="L12" s="181">
        <v>68</v>
      </c>
      <c r="M12" s="179">
        <v>16</v>
      </c>
      <c r="N12" s="179">
        <v>33474</v>
      </c>
      <c r="O12" s="179">
        <v>17281</v>
      </c>
      <c r="P12" s="179">
        <v>16193</v>
      </c>
      <c r="Q12" s="169">
        <f t="shared" si="2"/>
        <v>20.78181818181818</v>
      </c>
      <c r="R12" s="169">
        <f t="shared" si="3"/>
        <v>608.6181818181818</v>
      </c>
      <c r="S12" s="170">
        <f t="shared" si="4"/>
        <v>29.286089238845143</v>
      </c>
      <c r="T12" s="171">
        <f t="shared" si="5"/>
        <v>20.068345323741006</v>
      </c>
    </row>
    <row r="13" spans="1:20" ht="10.5" customHeight="1">
      <c r="A13" s="129" t="s">
        <v>5</v>
      </c>
      <c r="B13" s="112">
        <v>38</v>
      </c>
      <c r="C13" s="112">
        <v>38</v>
      </c>
      <c r="D13" s="151">
        <v>0</v>
      </c>
      <c r="E13" s="178">
        <v>750</v>
      </c>
      <c r="F13" s="178">
        <v>697</v>
      </c>
      <c r="G13" s="151">
        <v>0</v>
      </c>
      <c r="H13" s="179">
        <v>53</v>
      </c>
      <c r="I13" s="179">
        <v>1103</v>
      </c>
      <c r="J13" s="179">
        <v>404</v>
      </c>
      <c r="K13" s="180">
        <v>699</v>
      </c>
      <c r="L13" s="181">
        <v>43</v>
      </c>
      <c r="M13" s="179">
        <v>8</v>
      </c>
      <c r="N13" s="179">
        <v>21752</v>
      </c>
      <c r="O13" s="179">
        <v>11257</v>
      </c>
      <c r="P13" s="179">
        <v>10495</v>
      </c>
      <c r="Q13" s="169">
        <f t="shared" si="2"/>
        <v>19.736842105263158</v>
      </c>
      <c r="R13" s="169">
        <f t="shared" si="3"/>
        <v>572.421052631579</v>
      </c>
      <c r="S13" s="170">
        <f t="shared" si="4"/>
        <v>29.002666666666666</v>
      </c>
      <c r="T13" s="171">
        <f t="shared" si="5"/>
        <v>19.7207615593835</v>
      </c>
    </row>
    <row r="14" spans="1:20" ht="10.5" customHeight="1">
      <c r="A14" s="129" t="s">
        <v>6</v>
      </c>
      <c r="B14" s="112">
        <v>17</v>
      </c>
      <c r="C14" s="112">
        <v>17</v>
      </c>
      <c r="D14" s="151">
        <v>0</v>
      </c>
      <c r="E14" s="178">
        <v>308</v>
      </c>
      <c r="F14" s="178">
        <v>279</v>
      </c>
      <c r="G14" s="151">
        <v>0</v>
      </c>
      <c r="H14" s="179">
        <v>29</v>
      </c>
      <c r="I14" s="179">
        <v>458</v>
      </c>
      <c r="J14" s="179">
        <v>139</v>
      </c>
      <c r="K14" s="180">
        <v>319</v>
      </c>
      <c r="L14" s="181">
        <v>21</v>
      </c>
      <c r="M14" s="179">
        <v>1</v>
      </c>
      <c r="N14" s="179">
        <v>8613</v>
      </c>
      <c r="O14" s="179">
        <v>4393</v>
      </c>
      <c r="P14" s="179">
        <v>4220</v>
      </c>
      <c r="Q14" s="169">
        <f t="shared" si="2"/>
        <v>18.11764705882353</v>
      </c>
      <c r="R14" s="169">
        <f t="shared" si="3"/>
        <v>506.6470588235294</v>
      </c>
      <c r="S14" s="170">
        <f t="shared" si="4"/>
        <v>27.964285714285715</v>
      </c>
      <c r="T14" s="171">
        <f t="shared" si="5"/>
        <v>18.805676855895197</v>
      </c>
    </row>
    <row r="15" spans="1:20" ht="9.75" customHeight="1">
      <c r="A15" s="129"/>
      <c r="B15" s="153"/>
      <c r="C15" s="143"/>
      <c r="D15" s="154"/>
      <c r="E15" s="154"/>
      <c r="F15" s="154"/>
      <c r="G15" s="154"/>
      <c r="H15" s="143"/>
      <c r="I15" s="143"/>
      <c r="J15" s="143"/>
      <c r="K15" s="167"/>
      <c r="L15" s="168"/>
      <c r="M15" s="143"/>
      <c r="N15" s="157"/>
      <c r="O15" s="157"/>
      <c r="P15" s="157"/>
      <c r="Q15" s="169"/>
      <c r="R15" s="169"/>
      <c r="S15" s="170"/>
      <c r="T15" s="171"/>
    </row>
    <row r="16" spans="1:20" s="135" customFormat="1" ht="11.25" customHeight="1">
      <c r="A16" s="136" t="s">
        <v>118</v>
      </c>
      <c r="B16" s="144">
        <f aca="true" t="shared" si="6" ref="B16:P16">SUM(B17:B22)</f>
        <v>146</v>
      </c>
      <c r="C16" s="144">
        <f t="shared" si="6"/>
        <v>146</v>
      </c>
      <c r="D16" s="145">
        <f t="shared" si="6"/>
        <v>0</v>
      </c>
      <c r="E16" s="174">
        <f t="shared" si="6"/>
        <v>2870</v>
      </c>
      <c r="F16" s="174">
        <f t="shared" si="6"/>
        <v>2444</v>
      </c>
      <c r="G16" s="144">
        <f t="shared" si="6"/>
        <v>1</v>
      </c>
      <c r="H16" s="175">
        <f t="shared" si="6"/>
        <v>425</v>
      </c>
      <c r="I16" s="175">
        <f t="shared" si="6"/>
        <v>4127</v>
      </c>
      <c r="J16" s="175">
        <f t="shared" si="6"/>
        <v>1503</v>
      </c>
      <c r="K16" s="176">
        <f t="shared" si="6"/>
        <v>2624</v>
      </c>
      <c r="L16" s="177">
        <f t="shared" si="6"/>
        <v>171</v>
      </c>
      <c r="M16" s="175">
        <f t="shared" si="6"/>
        <v>35</v>
      </c>
      <c r="N16" s="175">
        <f t="shared" si="6"/>
        <v>75533</v>
      </c>
      <c r="O16" s="175">
        <f t="shared" si="6"/>
        <v>38643</v>
      </c>
      <c r="P16" s="175">
        <f t="shared" si="6"/>
        <v>36890</v>
      </c>
      <c r="Q16" s="140">
        <f aca="true" t="shared" si="7" ref="Q16:Q22">E16/B16</f>
        <v>19.65753424657534</v>
      </c>
      <c r="R16" s="140">
        <f aca="true" t="shared" si="8" ref="R16:R22">N16/B16</f>
        <v>517.3493150684932</v>
      </c>
      <c r="S16" s="141">
        <f aca="true" t="shared" si="9" ref="S16:S22">N16/E16</f>
        <v>26.318118466898955</v>
      </c>
      <c r="T16" s="142">
        <f aca="true" t="shared" si="10" ref="T16:T22">N16/I16</f>
        <v>18.302156530167192</v>
      </c>
    </row>
    <row r="17" spans="1:20" ht="11.25" customHeight="1">
      <c r="A17" s="129" t="s">
        <v>7</v>
      </c>
      <c r="B17" s="112">
        <v>45</v>
      </c>
      <c r="C17" s="112">
        <v>45</v>
      </c>
      <c r="D17" s="151">
        <v>0</v>
      </c>
      <c r="E17" s="178">
        <v>834</v>
      </c>
      <c r="F17" s="178">
        <v>738</v>
      </c>
      <c r="G17" s="151">
        <v>0</v>
      </c>
      <c r="H17" s="179">
        <v>96</v>
      </c>
      <c r="I17" s="179">
        <v>1177</v>
      </c>
      <c r="J17" s="179">
        <v>398</v>
      </c>
      <c r="K17" s="180">
        <v>779</v>
      </c>
      <c r="L17" s="181">
        <v>47</v>
      </c>
      <c r="M17" s="179">
        <v>12</v>
      </c>
      <c r="N17" s="179">
        <v>22688</v>
      </c>
      <c r="O17" s="179">
        <v>11603</v>
      </c>
      <c r="P17" s="179">
        <v>11085</v>
      </c>
      <c r="Q17" s="169">
        <f t="shared" si="7"/>
        <v>18.533333333333335</v>
      </c>
      <c r="R17" s="169">
        <f t="shared" si="8"/>
        <v>504.1777777777778</v>
      </c>
      <c r="S17" s="170">
        <f t="shared" si="9"/>
        <v>27.203836930455637</v>
      </c>
      <c r="T17" s="171">
        <f t="shared" si="10"/>
        <v>19.276125743415463</v>
      </c>
    </row>
    <row r="18" spans="1:20" ht="11.25" customHeight="1">
      <c r="A18" s="129" t="s">
        <v>8</v>
      </c>
      <c r="B18" s="112">
        <v>42</v>
      </c>
      <c r="C18" s="112">
        <v>42</v>
      </c>
      <c r="D18" s="151">
        <v>0</v>
      </c>
      <c r="E18" s="178">
        <v>835</v>
      </c>
      <c r="F18" s="178">
        <v>710</v>
      </c>
      <c r="G18" s="112">
        <v>0</v>
      </c>
      <c r="H18" s="179">
        <v>125</v>
      </c>
      <c r="I18" s="179">
        <v>1192</v>
      </c>
      <c r="J18" s="179">
        <v>423</v>
      </c>
      <c r="K18" s="180">
        <v>769</v>
      </c>
      <c r="L18" s="181">
        <v>53</v>
      </c>
      <c r="M18" s="179">
        <v>11</v>
      </c>
      <c r="N18" s="179">
        <v>22015</v>
      </c>
      <c r="O18" s="179">
        <v>11260</v>
      </c>
      <c r="P18" s="179">
        <v>10755</v>
      </c>
      <c r="Q18" s="169">
        <f t="shared" si="7"/>
        <v>19.88095238095238</v>
      </c>
      <c r="R18" s="169">
        <f t="shared" si="8"/>
        <v>524.1666666666666</v>
      </c>
      <c r="S18" s="170">
        <f t="shared" si="9"/>
        <v>26.365269461077844</v>
      </c>
      <c r="T18" s="171">
        <f t="shared" si="10"/>
        <v>18.468959731543624</v>
      </c>
    </row>
    <row r="19" spans="1:20" ht="11.25" customHeight="1">
      <c r="A19" s="129" t="s">
        <v>9</v>
      </c>
      <c r="B19" s="112">
        <v>20</v>
      </c>
      <c r="C19" s="112">
        <v>20</v>
      </c>
      <c r="D19" s="151">
        <v>0</v>
      </c>
      <c r="E19" s="178">
        <v>301</v>
      </c>
      <c r="F19" s="178">
        <v>255</v>
      </c>
      <c r="G19" s="112">
        <v>1</v>
      </c>
      <c r="H19" s="179">
        <v>45</v>
      </c>
      <c r="I19" s="179">
        <v>475</v>
      </c>
      <c r="J19" s="179">
        <v>197</v>
      </c>
      <c r="K19" s="180">
        <v>278</v>
      </c>
      <c r="L19" s="181">
        <v>21</v>
      </c>
      <c r="M19" s="179">
        <v>1</v>
      </c>
      <c r="N19" s="179">
        <v>7290</v>
      </c>
      <c r="O19" s="179">
        <v>3768</v>
      </c>
      <c r="P19" s="179">
        <v>3522</v>
      </c>
      <c r="Q19" s="169">
        <f t="shared" si="7"/>
        <v>15.05</v>
      </c>
      <c r="R19" s="169">
        <f t="shared" si="8"/>
        <v>364.5</v>
      </c>
      <c r="S19" s="170">
        <f t="shared" si="9"/>
        <v>24.219269102990033</v>
      </c>
      <c r="T19" s="171">
        <f t="shared" si="10"/>
        <v>15.347368421052632</v>
      </c>
    </row>
    <row r="20" spans="1:20" ht="11.25" customHeight="1">
      <c r="A20" s="129" t="s">
        <v>10</v>
      </c>
      <c r="B20" s="112">
        <v>17</v>
      </c>
      <c r="C20" s="112">
        <v>17</v>
      </c>
      <c r="D20" s="151">
        <v>0</v>
      </c>
      <c r="E20" s="178">
        <v>445</v>
      </c>
      <c r="F20" s="178">
        <v>379</v>
      </c>
      <c r="G20" s="151">
        <v>0</v>
      </c>
      <c r="H20" s="179">
        <v>66</v>
      </c>
      <c r="I20" s="179">
        <v>605</v>
      </c>
      <c r="J20" s="179">
        <v>219</v>
      </c>
      <c r="K20" s="180">
        <v>386</v>
      </c>
      <c r="L20" s="181">
        <v>23</v>
      </c>
      <c r="M20" s="179">
        <v>6</v>
      </c>
      <c r="N20" s="179">
        <v>12356</v>
      </c>
      <c r="O20" s="179">
        <v>6275</v>
      </c>
      <c r="P20" s="179">
        <v>6081</v>
      </c>
      <c r="Q20" s="169">
        <f t="shared" si="7"/>
        <v>26.176470588235293</v>
      </c>
      <c r="R20" s="169">
        <f t="shared" si="8"/>
        <v>726.8235294117648</v>
      </c>
      <c r="S20" s="170">
        <f t="shared" si="9"/>
        <v>27.76629213483146</v>
      </c>
      <c r="T20" s="171">
        <f t="shared" si="10"/>
        <v>20.42314049586777</v>
      </c>
    </row>
    <row r="21" spans="1:20" ht="11.25" customHeight="1">
      <c r="A21" s="129" t="s">
        <v>11</v>
      </c>
      <c r="B21" s="112">
        <v>13</v>
      </c>
      <c r="C21" s="112">
        <v>13</v>
      </c>
      <c r="D21" s="151">
        <v>0</v>
      </c>
      <c r="E21" s="178">
        <v>259</v>
      </c>
      <c r="F21" s="178">
        <v>191</v>
      </c>
      <c r="G21" s="151">
        <v>0</v>
      </c>
      <c r="H21" s="179">
        <v>68</v>
      </c>
      <c r="I21" s="179">
        <v>383</v>
      </c>
      <c r="J21" s="179">
        <v>148</v>
      </c>
      <c r="K21" s="180">
        <v>235</v>
      </c>
      <c r="L21" s="181">
        <v>17</v>
      </c>
      <c r="M21" s="179">
        <v>4</v>
      </c>
      <c r="N21" s="179">
        <v>5832</v>
      </c>
      <c r="O21" s="179">
        <v>2974</v>
      </c>
      <c r="P21" s="179">
        <v>2858</v>
      </c>
      <c r="Q21" s="169">
        <f t="shared" si="7"/>
        <v>19.923076923076923</v>
      </c>
      <c r="R21" s="169">
        <f t="shared" si="8"/>
        <v>448.61538461538464</v>
      </c>
      <c r="S21" s="170">
        <f t="shared" si="9"/>
        <v>22.517374517374517</v>
      </c>
      <c r="T21" s="171">
        <f t="shared" si="10"/>
        <v>15.22715404699739</v>
      </c>
    </row>
    <row r="22" spans="1:20" ht="11.25" customHeight="1">
      <c r="A22" s="129" t="s">
        <v>1</v>
      </c>
      <c r="B22" s="112">
        <v>9</v>
      </c>
      <c r="C22" s="112">
        <v>9</v>
      </c>
      <c r="D22" s="151">
        <v>0</v>
      </c>
      <c r="E22" s="178">
        <v>196</v>
      </c>
      <c r="F22" s="178">
        <v>171</v>
      </c>
      <c r="G22" s="151">
        <v>0</v>
      </c>
      <c r="H22" s="179">
        <v>25</v>
      </c>
      <c r="I22" s="179">
        <v>295</v>
      </c>
      <c r="J22" s="179">
        <v>118</v>
      </c>
      <c r="K22" s="180">
        <v>177</v>
      </c>
      <c r="L22" s="181">
        <v>10</v>
      </c>
      <c r="M22" s="179">
        <v>1</v>
      </c>
      <c r="N22" s="179">
        <v>5352</v>
      </c>
      <c r="O22" s="179">
        <v>2763</v>
      </c>
      <c r="P22" s="179">
        <v>2589</v>
      </c>
      <c r="Q22" s="169">
        <f t="shared" si="7"/>
        <v>21.77777777777778</v>
      </c>
      <c r="R22" s="169">
        <f t="shared" si="8"/>
        <v>594.6666666666666</v>
      </c>
      <c r="S22" s="170">
        <f t="shared" si="9"/>
        <v>27.306122448979593</v>
      </c>
      <c r="T22" s="171">
        <f t="shared" si="10"/>
        <v>18.142372881355932</v>
      </c>
    </row>
    <row r="23" spans="1:20" ht="9.75" customHeight="1">
      <c r="A23" s="129"/>
      <c r="B23" s="157"/>
      <c r="C23" s="143"/>
      <c r="D23" s="154"/>
      <c r="E23" s="154"/>
      <c r="F23" s="154"/>
      <c r="G23" s="154"/>
      <c r="H23" s="143"/>
      <c r="I23" s="143"/>
      <c r="J23" s="143"/>
      <c r="K23" s="167"/>
      <c r="L23" s="168"/>
      <c r="M23" s="143"/>
      <c r="N23" s="143"/>
      <c r="O23" s="143"/>
      <c r="P23" s="143"/>
      <c r="Q23" s="169"/>
      <c r="R23" s="169"/>
      <c r="S23" s="170"/>
      <c r="T23" s="171"/>
    </row>
    <row r="24" spans="1:20" s="135" customFormat="1" ht="11.25" customHeight="1">
      <c r="A24" s="136" t="s">
        <v>66</v>
      </c>
      <c r="B24" s="144">
        <f aca="true" t="shared" si="11" ref="B24:P24">SUM(B25:B40)</f>
        <v>161</v>
      </c>
      <c r="C24" s="144">
        <f t="shared" si="11"/>
        <v>160</v>
      </c>
      <c r="D24" s="158">
        <f t="shared" si="11"/>
        <v>1</v>
      </c>
      <c r="E24" s="174">
        <f t="shared" si="11"/>
        <v>2196</v>
      </c>
      <c r="F24" s="174">
        <f t="shared" si="11"/>
        <v>1731</v>
      </c>
      <c r="G24" s="144">
        <f t="shared" si="11"/>
        <v>7</v>
      </c>
      <c r="H24" s="175">
        <f t="shared" si="11"/>
        <v>458</v>
      </c>
      <c r="I24" s="175">
        <f t="shared" si="11"/>
        <v>3332</v>
      </c>
      <c r="J24" s="175">
        <f t="shared" si="11"/>
        <v>1322</v>
      </c>
      <c r="K24" s="176">
        <f t="shared" si="11"/>
        <v>2010</v>
      </c>
      <c r="L24" s="177">
        <f t="shared" si="11"/>
        <v>178</v>
      </c>
      <c r="M24" s="175">
        <f t="shared" si="11"/>
        <v>6</v>
      </c>
      <c r="N24" s="175">
        <f t="shared" si="11"/>
        <v>47459</v>
      </c>
      <c r="O24" s="175">
        <f t="shared" si="11"/>
        <v>24396</v>
      </c>
      <c r="P24" s="175">
        <f t="shared" si="11"/>
        <v>23063</v>
      </c>
      <c r="Q24" s="140">
        <f aca="true" t="shared" si="12" ref="Q24:Q40">E24/B24</f>
        <v>13.639751552795031</v>
      </c>
      <c r="R24" s="140">
        <f aca="true" t="shared" si="13" ref="R24:R40">N24/B24</f>
        <v>294.77639751552795</v>
      </c>
      <c r="S24" s="141">
        <f aca="true" t="shared" si="14" ref="S24:S40">N24/E24</f>
        <v>21.611566484517304</v>
      </c>
      <c r="T24" s="142">
        <f aca="true" t="shared" si="15" ref="T24:T40">N24/I24</f>
        <v>14.243397358943577</v>
      </c>
    </row>
    <row r="25" spans="1:20" ht="11.25" customHeight="1">
      <c r="A25" s="129" t="s">
        <v>12</v>
      </c>
      <c r="B25" s="112">
        <v>23</v>
      </c>
      <c r="C25" s="112">
        <v>23</v>
      </c>
      <c r="D25" s="151">
        <v>0</v>
      </c>
      <c r="E25" s="178">
        <v>351</v>
      </c>
      <c r="F25" s="178">
        <v>283</v>
      </c>
      <c r="G25" s="112">
        <v>1</v>
      </c>
      <c r="H25" s="179">
        <v>67</v>
      </c>
      <c r="I25" s="179">
        <v>517</v>
      </c>
      <c r="J25" s="179">
        <v>200</v>
      </c>
      <c r="K25" s="180">
        <v>317</v>
      </c>
      <c r="L25" s="181">
        <v>25</v>
      </c>
      <c r="M25" s="151">
        <v>0</v>
      </c>
      <c r="N25" s="179">
        <v>8070</v>
      </c>
      <c r="O25" s="179">
        <v>4189</v>
      </c>
      <c r="P25" s="179">
        <v>3881</v>
      </c>
      <c r="Q25" s="169">
        <f t="shared" si="12"/>
        <v>15.26086956521739</v>
      </c>
      <c r="R25" s="169">
        <f t="shared" si="13"/>
        <v>350.8695652173913</v>
      </c>
      <c r="S25" s="170">
        <f t="shared" si="14"/>
        <v>22.99145299145299</v>
      </c>
      <c r="T25" s="171">
        <f t="shared" si="15"/>
        <v>15.609284332688588</v>
      </c>
    </row>
    <row r="26" spans="1:20" ht="11.25" customHeight="1">
      <c r="A26" s="129" t="s">
        <v>13</v>
      </c>
      <c r="B26" s="112">
        <v>19</v>
      </c>
      <c r="C26" s="112">
        <v>19</v>
      </c>
      <c r="D26" s="151">
        <v>0</v>
      </c>
      <c r="E26" s="178">
        <v>282</v>
      </c>
      <c r="F26" s="178">
        <v>227</v>
      </c>
      <c r="G26" s="182">
        <v>2</v>
      </c>
      <c r="H26" s="179">
        <v>53</v>
      </c>
      <c r="I26" s="179">
        <v>427</v>
      </c>
      <c r="J26" s="179">
        <v>174</v>
      </c>
      <c r="K26" s="180">
        <v>253</v>
      </c>
      <c r="L26" s="181">
        <v>23</v>
      </c>
      <c r="M26" s="151">
        <v>0</v>
      </c>
      <c r="N26" s="179">
        <v>6377</v>
      </c>
      <c r="O26" s="179">
        <v>3274</v>
      </c>
      <c r="P26" s="179">
        <v>3103</v>
      </c>
      <c r="Q26" s="169">
        <f t="shared" si="12"/>
        <v>14.842105263157896</v>
      </c>
      <c r="R26" s="169">
        <f t="shared" si="13"/>
        <v>335.63157894736844</v>
      </c>
      <c r="S26" s="170">
        <f t="shared" si="14"/>
        <v>22.613475177304963</v>
      </c>
      <c r="T26" s="171">
        <f t="shared" si="15"/>
        <v>14.934426229508198</v>
      </c>
    </row>
    <row r="27" spans="1:20" ht="11.25" customHeight="1">
      <c r="A27" s="129" t="s">
        <v>14</v>
      </c>
      <c r="B27" s="112">
        <v>12</v>
      </c>
      <c r="C27" s="112">
        <v>12</v>
      </c>
      <c r="D27" s="151">
        <v>0</v>
      </c>
      <c r="E27" s="178">
        <v>211</v>
      </c>
      <c r="F27" s="178">
        <v>175</v>
      </c>
      <c r="G27" s="151">
        <v>0</v>
      </c>
      <c r="H27" s="179">
        <v>36</v>
      </c>
      <c r="I27" s="179">
        <v>306</v>
      </c>
      <c r="J27" s="179">
        <v>124</v>
      </c>
      <c r="K27" s="180">
        <v>182</v>
      </c>
      <c r="L27" s="181">
        <v>13</v>
      </c>
      <c r="M27" s="179">
        <v>1</v>
      </c>
      <c r="N27" s="179">
        <v>5226</v>
      </c>
      <c r="O27" s="179">
        <v>2716</v>
      </c>
      <c r="P27" s="179">
        <v>2510</v>
      </c>
      <c r="Q27" s="169">
        <f t="shared" si="12"/>
        <v>17.583333333333332</v>
      </c>
      <c r="R27" s="169">
        <f t="shared" si="13"/>
        <v>435.5</v>
      </c>
      <c r="S27" s="170">
        <f t="shared" si="14"/>
        <v>24.767772511848342</v>
      </c>
      <c r="T27" s="171">
        <f t="shared" si="15"/>
        <v>17.07843137254902</v>
      </c>
    </row>
    <row r="28" spans="1:20" ht="11.25" customHeight="1">
      <c r="A28" s="129" t="s">
        <v>15</v>
      </c>
      <c r="B28" s="112">
        <v>9</v>
      </c>
      <c r="C28" s="112">
        <v>8</v>
      </c>
      <c r="D28" s="154">
        <v>1</v>
      </c>
      <c r="E28" s="178">
        <v>130</v>
      </c>
      <c r="F28" s="178">
        <v>96</v>
      </c>
      <c r="G28" s="151">
        <v>0</v>
      </c>
      <c r="H28" s="179">
        <v>34</v>
      </c>
      <c r="I28" s="179">
        <v>200</v>
      </c>
      <c r="J28" s="179">
        <v>95</v>
      </c>
      <c r="K28" s="180">
        <v>105</v>
      </c>
      <c r="L28" s="181">
        <v>9</v>
      </c>
      <c r="M28" s="151">
        <v>0</v>
      </c>
      <c r="N28" s="179">
        <v>2628</v>
      </c>
      <c r="O28" s="179">
        <v>1355</v>
      </c>
      <c r="P28" s="179">
        <v>1273</v>
      </c>
      <c r="Q28" s="169">
        <f t="shared" si="12"/>
        <v>14.444444444444445</v>
      </c>
      <c r="R28" s="169">
        <f>N28/B28</f>
        <v>292</v>
      </c>
      <c r="S28" s="170">
        <f t="shared" si="14"/>
        <v>20.215384615384615</v>
      </c>
      <c r="T28" s="171">
        <f t="shared" si="15"/>
        <v>13.14</v>
      </c>
    </row>
    <row r="29" spans="1:20" ht="11.25" customHeight="1">
      <c r="A29" s="129" t="s">
        <v>16</v>
      </c>
      <c r="B29" s="112">
        <v>18</v>
      </c>
      <c r="C29" s="112">
        <v>18</v>
      </c>
      <c r="D29" s="151">
        <v>0</v>
      </c>
      <c r="E29" s="178">
        <v>294</v>
      </c>
      <c r="F29" s="178">
        <v>237</v>
      </c>
      <c r="G29" s="112">
        <v>2</v>
      </c>
      <c r="H29" s="179">
        <v>55</v>
      </c>
      <c r="I29" s="179">
        <v>413</v>
      </c>
      <c r="J29" s="179">
        <v>165</v>
      </c>
      <c r="K29" s="180">
        <v>248</v>
      </c>
      <c r="L29" s="181">
        <v>21</v>
      </c>
      <c r="M29" s="151">
        <v>0</v>
      </c>
      <c r="N29" s="179">
        <v>7093</v>
      </c>
      <c r="O29" s="179">
        <v>3602</v>
      </c>
      <c r="P29" s="179">
        <v>3491</v>
      </c>
      <c r="Q29" s="169">
        <f t="shared" si="12"/>
        <v>16.333333333333332</v>
      </c>
      <c r="R29" s="169">
        <f t="shared" si="13"/>
        <v>394.05555555555554</v>
      </c>
      <c r="S29" s="170">
        <f t="shared" si="14"/>
        <v>24.125850340136054</v>
      </c>
      <c r="T29" s="171">
        <f t="shared" si="15"/>
        <v>17.174334140435835</v>
      </c>
    </row>
    <row r="30" spans="1:20" ht="11.25" customHeight="1">
      <c r="A30" s="129" t="s">
        <v>17</v>
      </c>
      <c r="B30" s="112">
        <v>9</v>
      </c>
      <c r="C30" s="112">
        <v>9</v>
      </c>
      <c r="D30" s="151">
        <v>0</v>
      </c>
      <c r="E30" s="178">
        <v>151</v>
      </c>
      <c r="F30" s="178">
        <v>125</v>
      </c>
      <c r="G30" s="151">
        <v>0</v>
      </c>
      <c r="H30" s="179">
        <v>26</v>
      </c>
      <c r="I30" s="179">
        <v>217</v>
      </c>
      <c r="J30" s="179">
        <v>80</v>
      </c>
      <c r="K30" s="180">
        <v>137</v>
      </c>
      <c r="L30" s="181">
        <v>11</v>
      </c>
      <c r="M30" s="154">
        <v>1</v>
      </c>
      <c r="N30" s="179">
        <v>3762</v>
      </c>
      <c r="O30" s="179">
        <v>1933</v>
      </c>
      <c r="P30" s="179">
        <v>1829</v>
      </c>
      <c r="Q30" s="169">
        <f t="shared" si="12"/>
        <v>16.77777777777778</v>
      </c>
      <c r="R30" s="169">
        <f t="shared" si="13"/>
        <v>418</v>
      </c>
      <c r="S30" s="170">
        <f t="shared" si="14"/>
        <v>24.91390728476821</v>
      </c>
      <c r="T30" s="171">
        <f t="shared" si="15"/>
        <v>17.336405529953918</v>
      </c>
    </row>
    <row r="31" spans="1:20" ht="11.25" customHeight="1">
      <c r="A31" s="129" t="s">
        <v>18</v>
      </c>
      <c r="B31" s="112">
        <v>7</v>
      </c>
      <c r="C31" s="112">
        <v>7</v>
      </c>
      <c r="D31" s="151">
        <v>0</v>
      </c>
      <c r="E31" s="178">
        <v>95</v>
      </c>
      <c r="F31" s="178">
        <v>77</v>
      </c>
      <c r="G31" s="151">
        <v>0</v>
      </c>
      <c r="H31" s="179">
        <v>18</v>
      </c>
      <c r="I31" s="179">
        <v>139</v>
      </c>
      <c r="J31" s="179">
        <v>58</v>
      </c>
      <c r="K31" s="180">
        <v>81</v>
      </c>
      <c r="L31" s="181">
        <v>7</v>
      </c>
      <c r="M31" s="151">
        <v>0</v>
      </c>
      <c r="N31" s="179">
        <v>2201</v>
      </c>
      <c r="O31" s="179">
        <v>1128</v>
      </c>
      <c r="P31" s="179">
        <v>1073</v>
      </c>
      <c r="Q31" s="169">
        <f t="shared" si="12"/>
        <v>13.571428571428571</v>
      </c>
      <c r="R31" s="169">
        <f t="shared" si="13"/>
        <v>314.42857142857144</v>
      </c>
      <c r="S31" s="170">
        <f t="shared" si="14"/>
        <v>23.16842105263158</v>
      </c>
      <c r="T31" s="171">
        <f t="shared" si="15"/>
        <v>15.83453237410072</v>
      </c>
    </row>
    <row r="32" spans="1:20" ht="11.25" customHeight="1">
      <c r="A32" s="129" t="s">
        <v>19</v>
      </c>
      <c r="B32" s="112">
        <v>2</v>
      </c>
      <c r="C32" s="112">
        <v>2</v>
      </c>
      <c r="D32" s="151">
        <v>0</v>
      </c>
      <c r="E32" s="178">
        <v>38</v>
      </c>
      <c r="F32" s="178">
        <v>29</v>
      </c>
      <c r="G32" s="151">
        <v>0</v>
      </c>
      <c r="H32" s="179">
        <v>9</v>
      </c>
      <c r="I32" s="179">
        <v>54</v>
      </c>
      <c r="J32" s="179">
        <v>20</v>
      </c>
      <c r="K32" s="180">
        <v>34</v>
      </c>
      <c r="L32" s="181">
        <v>2</v>
      </c>
      <c r="M32" s="151">
        <v>0</v>
      </c>
      <c r="N32" s="179">
        <v>813</v>
      </c>
      <c r="O32" s="179">
        <v>409</v>
      </c>
      <c r="P32" s="179">
        <v>404</v>
      </c>
      <c r="Q32" s="169">
        <f t="shared" si="12"/>
        <v>19</v>
      </c>
      <c r="R32" s="169">
        <f t="shared" si="13"/>
        <v>406.5</v>
      </c>
      <c r="S32" s="170">
        <f t="shared" si="14"/>
        <v>21.394736842105264</v>
      </c>
      <c r="T32" s="171">
        <f t="shared" si="15"/>
        <v>15.055555555555555</v>
      </c>
    </row>
    <row r="33" spans="1:20" ht="11.25" customHeight="1">
      <c r="A33" s="129" t="s">
        <v>20</v>
      </c>
      <c r="B33" s="112">
        <v>4</v>
      </c>
      <c r="C33" s="112">
        <v>4</v>
      </c>
      <c r="D33" s="151">
        <v>0</v>
      </c>
      <c r="E33" s="178">
        <v>42</v>
      </c>
      <c r="F33" s="178">
        <v>30</v>
      </c>
      <c r="G33" s="151">
        <v>0</v>
      </c>
      <c r="H33" s="179">
        <v>12</v>
      </c>
      <c r="I33" s="179">
        <v>67</v>
      </c>
      <c r="J33" s="179">
        <v>31</v>
      </c>
      <c r="K33" s="180">
        <v>36</v>
      </c>
      <c r="L33" s="181">
        <v>4</v>
      </c>
      <c r="M33" s="154">
        <v>1</v>
      </c>
      <c r="N33" s="179">
        <v>709</v>
      </c>
      <c r="O33" s="179">
        <v>347</v>
      </c>
      <c r="P33" s="179">
        <v>362</v>
      </c>
      <c r="Q33" s="169">
        <f t="shared" si="12"/>
        <v>10.5</v>
      </c>
      <c r="R33" s="169">
        <f t="shared" si="13"/>
        <v>177.25</v>
      </c>
      <c r="S33" s="170">
        <f t="shared" si="14"/>
        <v>16.88095238095238</v>
      </c>
      <c r="T33" s="171">
        <f t="shared" si="15"/>
        <v>10.582089552238806</v>
      </c>
    </row>
    <row r="34" spans="1:20" ht="11.25" customHeight="1">
      <c r="A34" s="129" t="s">
        <v>21</v>
      </c>
      <c r="B34" s="112">
        <v>16</v>
      </c>
      <c r="C34" s="112">
        <v>16</v>
      </c>
      <c r="D34" s="151">
        <v>0</v>
      </c>
      <c r="E34" s="178">
        <v>162</v>
      </c>
      <c r="F34" s="178">
        <v>128</v>
      </c>
      <c r="G34" s="112">
        <v>1</v>
      </c>
      <c r="H34" s="179">
        <v>33</v>
      </c>
      <c r="I34" s="179">
        <v>274</v>
      </c>
      <c r="J34" s="179">
        <v>111</v>
      </c>
      <c r="K34" s="180">
        <v>163</v>
      </c>
      <c r="L34" s="181">
        <v>18</v>
      </c>
      <c r="M34" s="151">
        <v>0</v>
      </c>
      <c r="N34" s="179">
        <v>2818</v>
      </c>
      <c r="O34" s="179">
        <v>1488</v>
      </c>
      <c r="P34" s="179">
        <v>1330</v>
      </c>
      <c r="Q34" s="169">
        <f t="shared" si="12"/>
        <v>10.125</v>
      </c>
      <c r="R34" s="169">
        <f t="shared" si="13"/>
        <v>176.125</v>
      </c>
      <c r="S34" s="170">
        <f t="shared" si="14"/>
        <v>17.395061728395063</v>
      </c>
      <c r="T34" s="171">
        <f t="shared" si="15"/>
        <v>10.284671532846716</v>
      </c>
    </row>
    <row r="35" spans="1:20" ht="11.25" customHeight="1">
      <c r="A35" s="129" t="s">
        <v>67</v>
      </c>
      <c r="B35" s="112">
        <v>2</v>
      </c>
      <c r="C35" s="112">
        <v>2</v>
      </c>
      <c r="D35" s="151">
        <v>0</v>
      </c>
      <c r="E35" s="178">
        <v>15</v>
      </c>
      <c r="F35" s="178">
        <v>10</v>
      </c>
      <c r="G35" s="112">
        <v>1</v>
      </c>
      <c r="H35" s="179">
        <v>4</v>
      </c>
      <c r="I35" s="179">
        <v>23</v>
      </c>
      <c r="J35" s="179">
        <v>11</v>
      </c>
      <c r="K35" s="180">
        <v>12</v>
      </c>
      <c r="L35" s="181">
        <v>2</v>
      </c>
      <c r="M35" s="179">
        <v>2</v>
      </c>
      <c r="N35" s="179">
        <v>207</v>
      </c>
      <c r="O35" s="179">
        <v>108</v>
      </c>
      <c r="P35" s="179">
        <v>99</v>
      </c>
      <c r="Q35" s="169">
        <f t="shared" si="12"/>
        <v>7.5</v>
      </c>
      <c r="R35" s="169">
        <f t="shared" si="13"/>
        <v>103.5</v>
      </c>
      <c r="S35" s="170">
        <f t="shared" si="14"/>
        <v>13.8</v>
      </c>
      <c r="T35" s="171">
        <f t="shared" si="15"/>
        <v>9</v>
      </c>
    </row>
    <row r="36" spans="1:20" ht="11.25" customHeight="1">
      <c r="A36" s="129" t="s">
        <v>22</v>
      </c>
      <c r="B36" s="112">
        <v>1</v>
      </c>
      <c r="C36" s="112">
        <v>1</v>
      </c>
      <c r="D36" s="151">
        <v>0</v>
      </c>
      <c r="E36" s="178">
        <v>23</v>
      </c>
      <c r="F36" s="178">
        <v>18</v>
      </c>
      <c r="G36" s="151">
        <v>0</v>
      </c>
      <c r="H36" s="179">
        <v>5</v>
      </c>
      <c r="I36" s="179">
        <v>36</v>
      </c>
      <c r="J36" s="179">
        <v>15</v>
      </c>
      <c r="K36" s="180">
        <v>21</v>
      </c>
      <c r="L36" s="181">
        <v>1</v>
      </c>
      <c r="M36" s="151">
        <v>0</v>
      </c>
      <c r="N36" s="179">
        <v>532</v>
      </c>
      <c r="O36" s="179">
        <v>271</v>
      </c>
      <c r="P36" s="179">
        <v>261</v>
      </c>
      <c r="Q36" s="169">
        <f t="shared" si="12"/>
        <v>23</v>
      </c>
      <c r="R36" s="169">
        <f t="shared" si="13"/>
        <v>532</v>
      </c>
      <c r="S36" s="170">
        <f t="shared" si="14"/>
        <v>23.130434782608695</v>
      </c>
      <c r="T36" s="171">
        <f t="shared" si="15"/>
        <v>14.777777777777779</v>
      </c>
    </row>
    <row r="37" spans="1:20" ht="11.25" customHeight="1">
      <c r="A37" s="129" t="s">
        <v>23</v>
      </c>
      <c r="B37" s="112">
        <v>3</v>
      </c>
      <c r="C37" s="112">
        <v>3</v>
      </c>
      <c r="D37" s="151">
        <v>0</v>
      </c>
      <c r="E37" s="178">
        <v>31</v>
      </c>
      <c r="F37" s="178">
        <v>24</v>
      </c>
      <c r="G37" s="151">
        <v>0</v>
      </c>
      <c r="H37" s="179">
        <v>7</v>
      </c>
      <c r="I37" s="179">
        <v>52</v>
      </c>
      <c r="J37" s="179">
        <v>23</v>
      </c>
      <c r="K37" s="180">
        <v>29</v>
      </c>
      <c r="L37" s="181">
        <v>3</v>
      </c>
      <c r="M37" s="151">
        <v>0</v>
      </c>
      <c r="N37" s="179">
        <v>546</v>
      </c>
      <c r="O37" s="179">
        <v>269</v>
      </c>
      <c r="P37" s="179">
        <v>277</v>
      </c>
      <c r="Q37" s="169">
        <f t="shared" si="12"/>
        <v>10.333333333333334</v>
      </c>
      <c r="R37" s="169">
        <f t="shared" si="13"/>
        <v>182</v>
      </c>
      <c r="S37" s="170">
        <f t="shared" si="14"/>
        <v>17.612903225806452</v>
      </c>
      <c r="T37" s="171">
        <f t="shared" si="15"/>
        <v>10.5</v>
      </c>
    </row>
    <row r="38" spans="1:20" ht="11.25" customHeight="1">
      <c r="A38" s="129" t="s">
        <v>24</v>
      </c>
      <c r="B38" s="112">
        <v>11</v>
      </c>
      <c r="C38" s="112">
        <v>11</v>
      </c>
      <c r="D38" s="151">
        <v>0</v>
      </c>
      <c r="E38" s="178">
        <v>110</v>
      </c>
      <c r="F38" s="178">
        <v>84</v>
      </c>
      <c r="G38" s="112">
        <v>0</v>
      </c>
      <c r="H38" s="179">
        <v>26</v>
      </c>
      <c r="I38" s="179">
        <v>186</v>
      </c>
      <c r="J38" s="179">
        <v>67</v>
      </c>
      <c r="K38" s="180">
        <v>119</v>
      </c>
      <c r="L38" s="181">
        <v>12</v>
      </c>
      <c r="M38" s="179">
        <v>1</v>
      </c>
      <c r="N38" s="179">
        <v>1939</v>
      </c>
      <c r="O38" s="179">
        <v>991</v>
      </c>
      <c r="P38" s="179">
        <v>948</v>
      </c>
      <c r="Q38" s="169">
        <f>E38/B38</f>
        <v>10</v>
      </c>
      <c r="R38" s="169">
        <f>N38/B38</f>
        <v>176.27272727272728</v>
      </c>
      <c r="S38" s="170">
        <f t="shared" si="14"/>
        <v>17.62727272727273</v>
      </c>
      <c r="T38" s="171">
        <f t="shared" si="15"/>
        <v>10.424731182795698</v>
      </c>
    </row>
    <row r="39" spans="1:20" ht="11.25" customHeight="1">
      <c r="A39" s="129" t="s">
        <v>25</v>
      </c>
      <c r="B39" s="112">
        <v>15</v>
      </c>
      <c r="C39" s="112">
        <v>15</v>
      </c>
      <c r="D39" s="151">
        <v>0</v>
      </c>
      <c r="E39" s="178">
        <v>165</v>
      </c>
      <c r="F39" s="178">
        <v>121</v>
      </c>
      <c r="G39" s="151">
        <v>0</v>
      </c>
      <c r="H39" s="179">
        <v>44</v>
      </c>
      <c r="I39" s="179">
        <v>269</v>
      </c>
      <c r="J39" s="179">
        <v>90</v>
      </c>
      <c r="K39" s="180">
        <v>179</v>
      </c>
      <c r="L39" s="181">
        <v>17</v>
      </c>
      <c r="M39" s="151">
        <v>0</v>
      </c>
      <c r="N39" s="179">
        <v>3022</v>
      </c>
      <c r="O39" s="179">
        <v>1555</v>
      </c>
      <c r="P39" s="179">
        <v>1467</v>
      </c>
      <c r="Q39" s="169">
        <f t="shared" si="12"/>
        <v>11</v>
      </c>
      <c r="R39" s="169">
        <f>N39/B39</f>
        <v>201.46666666666667</v>
      </c>
      <c r="S39" s="170">
        <f t="shared" si="14"/>
        <v>18.315151515151516</v>
      </c>
      <c r="T39" s="171">
        <f t="shared" si="15"/>
        <v>11.234200743494425</v>
      </c>
    </row>
    <row r="40" spans="1:20" ht="11.25" customHeight="1">
      <c r="A40" s="159" t="s">
        <v>26</v>
      </c>
      <c r="B40" s="160">
        <v>10</v>
      </c>
      <c r="C40" s="160">
        <v>10</v>
      </c>
      <c r="D40" s="161">
        <v>0</v>
      </c>
      <c r="E40" s="183">
        <v>96</v>
      </c>
      <c r="F40" s="183">
        <v>67</v>
      </c>
      <c r="G40" s="184">
        <v>0</v>
      </c>
      <c r="H40" s="185">
        <v>29</v>
      </c>
      <c r="I40" s="185">
        <v>152</v>
      </c>
      <c r="J40" s="185">
        <v>58</v>
      </c>
      <c r="K40" s="186">
        <v>94</v>
      </c>
      <c r="L40" s="187">
        <v>10</v>
      </c>
      <c r="M40" s="161">
        <v>0</v>
      </c>
      <c r="N40" s="185">
        <v>1516</v>
      </c>
      <c r="O40" s="185">
        <v>761</v>
      </c>
      <c r="P40" s="185">
        <v>755</v>
      </c>
      <c r="Q40" s="188">
        <f t="shared" si="12"/>
        <v>9.6</v>
      </c>
      <c r="R40" s="188">
        <f t="shared" si="13"/>
        <v>151.6</v>
      </c>
      <c r="S40" s="189">
        <f t="shared" si="14"/>
        <v>15.791666666666666</v>
      </c>
      <c r="T40" s="190">
        <f t="shared" si="15"/>
        <v>9.973684210526315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2755905511811024" footer="0.2362204724409449"/>
  <pageSetup firstPageNumber="42" useFirstPageNumber="1" horizontalDpi="600" verticalDpi="600" orientation="portrait" paperSize="9" scale="185" r:id="rId1"/>
  <headerFooter alignWithMargins="0">
    <oddFooter>&amp;C&amp;"ＭＳ 明朝,標準"&amp;9－ &amp;P －</oddFooter>
  </headerFooter>
  <colBreaks count="1" manualBreakCount="1">
    <brk id="1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="130" zoomScaleNormal="130" workbookViewId="0" topLeftCell="A1">
      <pane xSplit="1" ySplit="3" topLeftCell="B4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00390625" defaultRowHeight="13.5"/>
  <cols>
    <col min="1" max="1" width="9.625" style="23" customWidth="1"/>
    <col min="2" max="3" width="3.25390625" style="23" customWidth="1"/>
    <col min="4" max="4" width="2.125" style="23" customWidth="1"/>
    <col min="5" max="6" width="4.625" style="35" customWidth="1"/>
    <col min="7" max="7" width="2.50390625" style="23" customWidth="1"/>
    <col min="8" max="8" width="4.00390625" style="35" customWidth="1"/>
    <col min="9" max="9" width="4.625" style="35" customWidth="1"/>
    <col min="10" max="10" width="4.875" style="35" customWidth="1"/>
    <col min="11" max="11" width="4.625" style="35" customWidth="1"/>
    <col min="12" max="12" width="4.875" style="35" customWidth="1"/>
    <col min="13" max="13" width="5.125" style="23" customWidth="1"/>
    <col min="14" max="16" width="5.75390625" style="35" customWidth="1"/>
    <col min="17" max="18" width="4.50390625" style="23" customWidth="1"/>
    <col min="19" max="20" width="4.875" style="23" customWidth="1"/>
    <col min="21" max="21" width="4.50390625" style="23" customWidth="1"/>
    <col min="22" max="16384" width="9.00390625" style="23" customWidth="1"/>
  </cols>
  <sheetData>
    <row r="1" spans="1:20" ht="23.25" customHeight="1">
      <c r="A1" s="294" t="s">
        <v>54</v>
      </c>
      <c r="B1" s="297" t="s">
        <v>112</v>
      </c>
      <c r="C1" s="318"/>
      <c r="D1" s="319"/>
      <c r="E1" s="320" t="s">
        <v>55</v>
      </c>
      <c r="F1" s="320"/>
      <c r="G1" s="320"/>
      <c r="H1" s="320"/>
      <c r="I1" s="321" t="s">
        <v>56</v>
      </c>
      <c r="J1" s="321"/>
      <c r="K1" s="322"/>
      <c r="L1" s="327" t="s">
        <v>115</v>
      </c>
      <c r="M1" s="323" t="s">
        <v>126</v>
      </c>
      <c r="N1" s="321" t="s">
        <v>57</v>
      </c>
      <c r="O1" s="329"/>
      <c r="P1" s="329"/>
      <c r="Q1" s="323" t="s">
        <v>111</v>
      </c>
      <c r="R1" s="296"/>
      <c r="S1" s="323" t="s">
        <v>110</v>
      </c>
      <c r="T1" s="325" t="s">
        <v>109</v>
      </c>
    </row>
    <row r="2" spans="1:20" ht="23.25" customHeight="1">
      <c r="A2" s="317"/>
      <c r="B2" s="24" t="s">
        <v>58</v>
      </c>
      <c r="C2" s="24" t="s">
        <v>59</v>
      </c>
      <c r="D2" s="32" t="s">
        <v>60</v>
      </c>
      <c r="E2" s="44" t="s">
        <v>58</v>
      </c>
      <c r="F2" s="44" t="s">
        <v>61</v>
      </c>
      <c r="G2" s="32" t="s">
        <v>62</v>
      </c>
      <c r="H2" s="44" t="s">
        <v>63</v>
      </c>
      <c r="I2" s="44" t="s">
        <v>58</v>
      </c>
      <c r="J2" s="44" t="s">
        <v>64</v>
      </c>
      <c r="K2" s="45" t="s">
        <v>65</v>
      </c>
      <c r="L2" s="328"/>
      <c r="M2" s="324"/>
      <c r="N2" s="44" t="s">
        <v>58</v>
      </c>
      <c r="O2" s="44" t="s">
        <v>64</v>
      </c>
      <c r="P2" s="44" t="s">
        <v>65</v>
      </c>
      <c r="Q2" s="25" t="s">
        <v>108</v>
      </c>
      <c r="R2" s="25" t="s">
        <v>107</v>
      </c>
      <c r="S2" s="324"/>
      <c r="T2" s="326"/>
    </row>
    <row r="3" spans="1:20" ht="5.25" customHeight="1">
      <c r="A3" s="33"/>
      <c r="B3" s="38"/>
      <c r="C3" s="39"/>
      <c r="D3" s="38"/>
      <c r="E3" s="46"/>
      <c r="F3" s="47"/>
      <c r="G3" s="40"/>
      <c r="H3" s="47"/>
      <c r="I3" s="48"/>
      <c r="J3" s="47"/>
      <c r="K3" s="49"/>
      <c r="L3" s="50"/>
      <c r="M3" s="43"/>
      <c r="N3" s="47"/>
      <c r="O3" s="47"/>
      <c r="P3" s="47"/>
      <c r="Q3" s="42"/>
      <c r="R3" s="42"/>
      <c r="S3" s="38"/>
      <c r="T3" s="51"/>
    </row>
    <row r="4" spans="1:20" s="28" customFormat="1" ht="12" customHeight="1">
      <c r="A4" s="36" t="s">
        <v>68</v>
      </c>
      <c r="B4" s="144">
        <f aca="true" t="shared" si="0" ref="B4:K4">SUM(B5:B22)</f>
        <v>78</v>
      </c>
      <c r="C4" s="144">
        <f t="shared" si="0"/>
        <v>78</v>
      </c>
      <c r="D4" s="197">
        <v>0</v>
      </c>
      <c r="E4" s="175">
        <f t="shared" si="0"/>
        <v>861</v>
      </c>
      <c r="F4" s="175">
        <f t="shared" si="0"/>
        <v>690</v>
      </c>
      <c r="G4" s="144">
        <f t="shared" si="0"/>
        <v>5</v>
      </c>
      <c r="H4" s="175">
        <f t="shared" si="0"/>
        <v>166</v>
      </c>
      <c r="I4" s="175">
        <f t="shared" si="0"/>
        <v>1446</v>
      </c>
      <c r="J4" s="175">
        <f t="shared" si="0"/>
        <v>583</v>
      </c>
      <c r="K4" s="198">
        <f t="shared" si="0"/>
        <v>863</v>
      </c>
      <c r="L4" s="177">
        <f>SUM(L5:L22)</f>
        <v>86</v>
      </c>
      <c r="M4" s="177">
        <f>SUM(M5:M21)</f>
        <v>8</v>
      </c>
      <c r="N4" s="175">
        <f>SUM(N5:N22)</f>
        <v>16780</v>
      </c>
      <c r="O4" s="175">
        <f>SUM(O5:O22)</f>
        <v>8619</v>
      </c>
      <c r="P4" s="175">
        <f>SUM(P5:P22)</f>
        <v>8161</v>
      </c>
      <c r="Q4" s="140">
        <f aca="true" t="shared" si="1" ref="Q4:Q22">E4/B4</f>
        <v>11.038461538461538</v>
      </c>
      <c r="R4" s="140">
        <f aca="true" t="shared" si="2" ref="R4:R22">N4/B4</f>
        <v>215.12820512820514</v>
      </c>
      <c r="S4" s="141">
        <f aca="true" t="shared" si="3" ref="S4:S22">N4/E4</f>
        <v>19.48896631823461</v>
      </c>
      <c r="T4" s="142">
        <f aca="true" t="shared" si="4" ref="T4:T22">N4/I4</f>
        <v>11.604426002766251</v>
      </c>
    </row>
    <row r="5" spans="1:20" ht="12" customHeight="1">
      <c r="A5" s="34" t="s">
        <v>27</v>
      </c>
      <c r="B5" s="112">
        <v>8</v>
      </c>
      <c r="C5" s="112">
        <v>8</v>
      </c>
      <c r="D5" s="192">
        <v>0</v>
      </c>
      <c r="E5" s="112">
        <v>114</v>
      </c>
      <c r="F5" s="179">
        <v>97</v>
      </c>
      <c r="G5" s="192">
        <v>0</v>
      </c>
      <c r="H5" s="179">
        <v>17</v>
      </c>
      <c r="I5" s="179">
        <v>184</v>
      </c>
      <c r="J5" s="179">
        <v>62</v>
      </c>
      <c r="K5" s="199">
        <v>122</v>
      </c>
      <c r="L5" s="181">
        <v>9</v>
      </c>
      <c r="M5" s="200">
        <v>0</v>
      </c>
      <c r="N5" s="179">
        <v>2577</v>
      </c>
      <c r="O5" s="179">
        <v>1297</v>
      </c>
      <c r="P5" s="179">
        <v>1280</v>
      </c>
      <c r="Q5" s="169">
        <f t="shared" si="1"/>
        <v>14.25</v>
      </c>
      <c r="R5" s="169">
        <f t="shared" si="2"/>
        <v>322.125</v>
      </c>
      <c r="S5" s="170">
        <f t="shared" si="3"/>
        <v>22.605263157894736</v>
      </c>
      <c r="T5" s="171">
        <f t="shared" si="4"/>
        <v>14.005434782608695</v>
      </c>
    </row>
    <row r="6" spans="1:20" ht="12" customHeight="1">
      <c r="A6" s="34" t="s">
        <v>28</v>
      </c>
      <c r="B6" s="112">
        <v>11</v>
      </c>
      <c r="C6" s="112">
        <v>11</v>
      </c>
      <c r="D6" s="192">
        <v>0</v>
      </c>
      <c r="E6" s="112">
        <v>105</v>
      </c>
      <c r="F6" s="179">
        <v>77</v>
      </c>
      <c r="G6" s="192">
        <v>0</v>
      </c>
      <c r="H6" s="179">
        <v>28</v>
      </c>
      <c r="I6" s="179">
        <v>182</v>
      </c>
      <c r="J6" s="179">
        <v>69</v>
      </c>
      <c r="K6" s="199">
        <v>113</v>
      </c>
      <c r="L6" s="181">
        <v>13</v>
      </c>
      <c r="M6" s="200">
        <v>0</v>
      </c>
      <c r="N6" s="179">
        <v>1815</v>
      </c>
      <c r="O6" s="179">
        <v>948</v>
      </c>
      <c r="P6" s="179">
        <v>867</v>
      </c>
      <c r="Q6" s="169">
        <f t="shared" si="1"/>
        <v>9.545454545454545</v>
      </c>
      <c r="R6" s="169">
        <f t="shared" si="2"/>
        <v>165</v>
      </c>
      <c r="S6" s="170">
        <f t="shared" si="3"/>
        <v>17.285714285714285</v>
      </c>
      <c r="T6" s="171">
        <f t="shared" si="4"/>
        <v>9.972527472527473</v>
      </c>
    </row>
    <row r="7" spans="1:20" ht="12" customHeight="1">
      <c r="A7" s="34" t="s">
        <v>88</v>
      </c>
      <c r="B7" s="112">
        <v>7</v>
      </c>
      <c r="C7" s="112">
        <v>7</v>
      </c>
      <c r="D7" s="192">
        <v>0</v>
      </c>
      <c r="E7" s="112">
        <v>96</v>
      </c>
      <c r="F7" s="179">
        <v>81</v>
      </c>
      <c r="G7" s="192">
        <v>0</v>
      </c>
      <c r="H7" s="179">
        <v>15</v>
      </c>
      <c r="I7" s="179">
        <v>156</v>
      </c>
      <c r="J7" s="179">
        <v>53</v>
      </c>
      <c r="K7" s="199">
        <v>103</v>
      </c>
      <c r="L7" s="181">
        <v>7</v>
      </c>
      <c r="M7" s="181">
        <v>1</v>
      </c>
      <c r="N7" s="179">
        <v>2215</v>
      </c>
      <c r="O7" s="179">
        <v>1134</v>
      </c>
      <c r="P7" s="179">
        <v>1081</v>
      </c>
      <c r="Q7" s="169">
        <f t="shared" si="1"/>
        <v>13.714285714285714</v>
      </c>
      <c r="R7" s="169">
        <f t="shared" si="2"/>
        <v>316.42857142857144</v>
      </c>
      <c r="S7" s="170">
        <f t="shared" si="3"/>
        <v>23.072916666666668</v>
      </c>
      <c r="T7" s="171">
        <f t="shared" si="4"/>
        <v>14.198717948717949</v>
      </c>
    </row>
    <row r="8" spans="1:20" ht="12" customHeight="1">
      <c r="A8" s="34" t="s">
        <v>29</v>
      </c>
      <c r="B8" s="112">
        <v>3</v>
      </c>
      <c r="C8" s="112">
        <v>3</v>
      </c>
      <c r="D8" s="192">
        <v>0</v>
      </c>
      <c r="E8" s="112">
        <v>27</v>
      </c>
      <c r="F8" s="179">
        <v>21</v>
      </c>
      <c r="G8" s="192">
        <v>0</v>
      </c>
      <c r="H8" s="179">
        <v>6</v>
      </c>
      <c r="I8" s="179">
        <v>50</v>
      </c>
      <c r="J8" s="179">
        <v>19</v>
      </c>
      <c r="K8" s="199">
        <v>31</v>
      </c>
      <c r="L8" s="181">
        <v>3</v>
      </c>
      <c r="M8" s="200">
        <v>0</v>
      </c>
      <c r="N8" s="179">
        <v>488</v>
      </c>
      <c r="O8" s="179">
        <v>266</v>
      </c>
      <c r="P8" s="179">
        <v>222</v>
      </c>
      <c r="Q8" s="169">
        <f t="shared" si="1"/>
        <v>9</v>
      </c>
      <c r="R8" s="169">
        <f t="shared" si="2"/>
        <v>162.66666666666666</v>
      </c>
      <c r="S8" s="170">
        <f t="shared" si="3"/>
        <v>18.074074074074073</v>
      </c>
      <c r="T8" s="171">
        <f t="shared" si="4"/>
        <v>9.76</v>
      </c>
    </row>
    <row r="9" spans="1:20" ht="12" customHeight="1">
      <c r="A9" s="34" t="s">
        <v>30</v>
      </c>
      <c r="B9" s="112">
        <v>5</v>
      </c>
      <c r="C9" s="112">
        <v>5</v>
      </c>
      <c r="D9" s="192">
        <v>0</v>
      </c>
      <c r="E9" s="112">
        <v>55</v>
      </c>
      <c r="F9" s="179">
        <v>42</v>
      </c>
      <c r="G9" s="192">
        <v>0</v>
      </c>
      <c r="H9" s="179">
        <v>13</v>
      </c>
      <c r="I9" s="179">
        <v>91</v>
      </c>
      <c r="J9" s="179">
        <v>36</v>
      </c>
      <c r="K9" s="199">
        <v>55</v>
      </c>
      <c r="L9" s="181">
        <v>5</v>
      </c>
      <c r="M9" s="181">
        <v>1</v>
      </c>
      <c r="N9" s="179">
        <v>988</v>
      </c>
      <c r="O9" s="179">
        <v>517</v>
      </c>
      <c r="P9" s="179">
        <v>471</v>
      </c>
      <c r="Q9" s="169">
        <f t="shared" si="1"/>
        <v>11</v>
      </c>
      <c r="R9" s="169">
        <f t="shared" si="2"/>
        <v>197.6</v>
      </c>
      <c r="S9" s="170">
        <f t="shared" si="3"/>
        <v>17.963636363636365</v>
      </c>
      <c r="T9" s="171">
        <f t="shared" si="4"/>
        <v>10.857142857142858</v>
      </c>
    </row>
    <row r="10" spans="1:20" ht="12" customHeight="1">
      <c r="A10" s="34" t="s">
        <v>31</v>
      </c>
      <c r="B10" s="112">
        <v>1</v>
      </c>
      <c r="C10" s="112">
        <v>1</v>
      </c>
      <c r="D10" s="192">
        <v>0</v>
      </c>
      <c r="E10" s="112">
        <v>15</v>
      </c>
      <c r="F10" s="179">
        <v>11</v>
      </c>
      <c r="G10" s="192">
        <v>0</v>
      </c>
      <c r="H10" s="179">
        <v>4</v>
      </c>
      <c r="I10" s="179">
        <v>23</v>
      </c>
      <c r="J10" s="179">
        <v>10</v>
      </c>
      <c r="K10" s="199">
        <v>13</v>
      </c>
      <c r="L10" s="181">
        <v>1</v>
      </c>
      <c r="M10" s="200">
        <v>0</v>
      </c>
      <c r="N10" s="179">
        <v>273</v>
      </c>
      <c r="O10" s="179">
        <v>143</v>
      </c>
      <c r="P10" s="179">
        <v>130</v>
      </c>
      <c r="Q10" s="169">
        <f t="shared" si="1"/>
        <v>15</v>
      </c>
      <c r="R10" s="169">
        <f t="shared" si="2"/>
        <v>273</v>
      </c>
      <c r="S10" s="170">
        <f t="shared" si="3"/>
        <v>18.2</v>
      </c>
      <c r="T10" s="171">
        <f t="shared" si="4"/>
        <v>11.869565217391305</v>
      </c>
    </row>
    <row r="11" spans="1:20" ht="12" customHeight="1">
      <c r="A11" s="34" t="s">
        <v>32</v>
      </c>
      <c r="B11" s="112">
        <v>13</v>
      </c>
      <c r="C11" s="112">
        <v>13</v>
      </c>
      <c r="D11" s="192">
        <v>0</v>
      </c>
      <c r="E11" s="112">
        <v>168</v>
      </c>
      <c r="F11" s="179">
        <v>141</v>
      </c>
      <c r="G11" s="112">
        <v>1</v>
      </c>
      <c r="H11" s="179">
        <v>26</v>
      </c>
      <c r="I11" s="179">
        <v>288</v>
      </c>
      <c r="J11" s="179">
        <v>117</v>
      </c>
      <c r="K11" s="199">
        <v>171</v>
      </c>
      <c r="L11" s="181">
        <v>15</v>
      </c>
      <c r="M11" s="181">
        <v>2</v>
      </c>
      <c r="N11" s="179">
        <v>3682</v>
      </c>
      <c r="O11" s="179">
        <v>1901</v>
      </c>
      <c r="P11" s="179">
        <v>1781</v>
      </c>
      <c r="Q11" s="169">
        <f t="shared" si="1"/>
        <v>12.923076923076923</v>
      </c>
      <c r="R11" s="169">
        <f t="shared" si="2"/>
        <v>283.2307692307692</v>
      </c>
      <c r="S11" s="170">
        <f t="shared" si="3"/>
        <v>21.916666666666668</v>
      </c>
      <c r="T11" s="171">
        <f t="shared" si="4"/>
        <v>12.784722222222221</v>
      </c>
    </row>
    <row r="12" spans="1:20" ht="12" customHeight="1">
      <c r="A12" s="34" t="s">
        <v>33</v>
      </c>
      <c r="B12" s="112">
        <v>2</v>
      </c>
      <c r="C12" s="112">
        <v>2</v>
      </c>
      <c r="D12" s="192">
        <v>0</v>
      </c>
      <c r="E12" s="112">
        <v>28</v>
      </c>
      <c r="F12" s="179">
        <v>24</v>
      </c>
      <c r="G12" s="192">
        <v>0</v>
      </c>
      <c r="H12" s="179">
        <v>4</v>
      </c>
      <c r="I12" s="179">
        <v>45</v>
      </c>
      <c r="J12" s="179">
        <v>17</v>
      </c>
      <c r="K12" s="199">
        <v>28</v>
      </c>
      <c r="L12" s="181">
        <v>2</v>
      </c>
      <c r="M12" s="181">
        <v>1</v>
      </c>
      <c r="N12" s="179">
        <v>665</v>
      </c>
      <c r="O12" s="179">
        <v>358</v>
      </c>
      <c r="P12" s="179">
        <v>307</v>
      </c>
      <c r="Q12" s="169">
        <f t="shared" si="1"/>
        <v>14</v>
      </c>
      <c r="R12" s="169">
        <f t="shared" si="2"/>
        <v>332.5</v>
      </c>
      <c r="S12" s="170">
        <f t="shared" si="3"/>
        <v>23.75</v>
      </c>
      <c r="T12" s="171">
        <f t="shared" si="4"/>
        <v>14.777777777777779</v>
      </c>
    </row>
    <row r="13" spans="1:20" ht="12" customHeight="1">
      <c r="A13" s="34" t="s">
        <v>34</v>
      </c>
      <c r="B13" s="112">
        <v>3</v>
      </c>
      <c r="C13" s="112">
        <v>3</v>
      </c>
      <c r="D13" s="192">
        <v>0</v>
      </c>
      <c r="E13" s="112">
        <v>23</v>
      </c>
      <c r="F13" s="179">
        <v>18</v>
      </c>
      <c r="G13" s="192">
        <v>0</v>
      </c>
      <c r="H13" s="179">
        <v>5</v>
      </c>
      <c r="I13" s="179">
        <v>41</v>
      </c>
      <c r="J13" s="179">
        <v>19</v>
      </c>
      <c r="K13" s="199">
        <v>22</v>
      </c>
      <c r="L13" s="181">
        <v>4</v>
      </c>
      <c r="M13" s="200">
        <v>0</v>
      </c>
      <c r="N13" s="179">
        <v>415</v>
      </c>
      <c r="O13" s="179">
        <v>216</v>
      </c>
      <c r="P13" s="179">
        <v>199</v>
      </c>
      <c r="Q13" s="169">
        <f t="shared" si="1"/>
        <v>7.666666666666667</v>
      </c>
      <c r="R13" s="169">
        <f t="shared" si="2"/>
        <v>138.33333333333334</v>
      </c>
      <c r="S13" s="170">
        <f t="shared" si="3"/>
        <v>18.043478260869566</v>
      </c>
      <c r="T13" s="171">
        <f t="shared" si="4"/>
        <v>10.121951219512194</v>
      </c>
    </row>
    <row r="14" spans="1:20" ht="12" customHeight="1">
      <c r="A14" s="34" t="s">
        <v>35</v>
      </c>
      <c r="B14" s="112">
        <v>2</v>
      </c>
      <c r="C14" s="112">
        <v>2</v>
      </c>
      <c r="D14" s="192">
        <v>0</v>
      </c>
      <c r="E14" s="112">
        <v>15</v>
      </c>
      <c r="F14" s="179">
        <v>12</v>
      </c>
      <c r="G14" s="192">
        <v>0</v>
      </c>
      <c r="H14" s="179">
        <v>3</v>
      </c>
      <c r="I14" s="179">
        <v>25</v>
      </c>
      <c r="J14" s="179">
        <v>11</v>
      </c>
      <c r="K14" s="199">
        <v>14</v>
      </c>
      <c r="L14" s="181">
        <v>2</v>
      </c>
      <c r="M14" s="181">
        <v>1</v>
      </c>
      <c r="N14" s="179">
        <v>205</v>
      </c>
      <c r="O14" s="179">
        <v>116</v>
      </c>
      <c r="P14" s="179">
        <v>89</v>
      </c>
      <c r="Q14" s="169">
        <f t="shared" si="1"/>
        <v>7.5</v>
      </c>
      <c r="R14" s="169">
        <f t="shared" si="2"/>
        <v>102.5</v>
      </c>
      <c r="S14" s="170">
        <f t="shared" si="3"/>
        <v>13.666666666666666</v>
      </c>
      <c r="T14" s="171">
        <f t="shared" si="4"/>
        <v>8.2</v>
      </c>
    </row>
    <row r="15" spans="1:20" ht="12" customHeight="1">
      <c r="A15" s="34" t="s">
        <v>36</v>
      </c>
      <c r="B15" s="112">
        <v>1</v>
      </c>
      <c r="C15" s="112">
        <v>1</v>
      </c>
      <c r="D15" s="192">
        <v>0</v>
      </c>
      <c r="E15" s="112">
        <v>13</v>
      </c>
      <c r="F15" s="179">
        <v>11</v>
      </c>
      <c r="G15" s="192">
        <v>0</v>
      </c>
      <c r="H15" s="179">
        <v>2</v>
      </c>
      <c r="I15" s="179">
        <v>20</v>
      </c>
      <c r="J15" s="179">
        <v>7</v>
      </c>
      <c r="K15" s="199">
        <v>13</v>
      </c>
      <c r="L15" s="181">
        <v>1</v>
      </c>
      <c r="M15" s="200">
        <v>0</v>
      </c>
      <c r="N15" s="179">
        <v>235</v>
      </c>
      <c r="O15" s="179">
        <v>121</v>
      </c>
      <c r="P15" s="179">
        <v>114</v>
      </c>
      <c r="Q15" s="169">
        <f t="shared" si="1"/>
        <v>13</v>
      </c>
      <c r="R15" s="169">
        <f t="shared" si="2"/>
        <v>235</v>
      </c>
      <c r="S15" s="170">
        <f t="shared" si="3"/>
        <v>18.076923076923077</v>
      </c>
      <c r="T15" s="171">
        <f t="shared" si="4"/>
        <v>11.75</v>
      </c>
    </row>
    <row r="16" spans="1:20" ht="12" customHeight="1">
      <c r="A16" s="34" t="s">
        <v>37</v>
      </c>
      <c r="B16" s="112">
        <v>1</v>
      </c>
      <c r="C16" s="112">
        <v>1</v>
      </c>
      <c r="D16" s="192">
        <v>0</v>
      </c>
      <c r="E16" s="112">
        <v>14</v>
      </c>
      <c r="F16" s="179">
        <v>12</v>
      </c>
      <c r="G16" s="192">
        <v>0</v>
      </c>
      <c r="H16" s="179">
        <v>2</v>
      </c>
      <c r="I16" s="179">
        <v>22</v>
      </c>
      <c r="J16" s="179">
        <v>7</v>
      </c>
      <c r="K16" s="199">
        <v>15</v>
      </c>
      <c r="L16" s="181">
        <v>1</v>
      </c>
      <c r="M16" s="181">
        <v>1</v>
      </c>
      <c r="N16" s="179">
        <v>304</v>
      </c>
      <c r="O16" s="179">
        <v>143</v>
      </c>
      <c r="P16" s="179">
        <v>161</v>
      </c>
      <c r="Q16" s="169">
        <f t="shared" si="1"/>
        <v>14</v>
      </c>
      <c r="R16" s="169">
        <f t="shared" si="2"/>
        <v>304</v>
      </c>
      <c r="S16" s="170">
        <f t="shared" si="3"/>
        <v>21.714285714285715</v>
      </c>
      <c r="T16" s="171">
        <f t="shared" si="4"/>
        <v>13.818181818181818</v>
      </c>
    </row>
    <row r="17" spans="1:20" ht="12" customHeight="1">
      <c r="A17" s="34" t="s">
        <v>38</v>
      </c>
      <c r="B17" s="112">
        <v>3</v>
      </c>
      <c r="C17" s="112">
        <v>3</v>
      </c>
      <c r="D17" s="192">
        <v>0</v>
      </c>
      <c r="E17" s="112">
        <v>28</v>
      </c>
      <c r="F17" s="179">
        <v>22</v>
      </c>
      <c r="G17" s="192">
        <v>0</v>
      </c>
      <c r="H17" s="179">
        <v>6</v>
      </c>
      <c r="I17" s="179">
        <v>44</v>
      </c>
      <c r="J17" s="179">
        <v>20</v>
      </c>
      <c r="K17" s="199">
        <v>24</v>
      </c>
      <c r="L17" s="181">
        <v>3</v>
      </c>
      <c r="M17" s="181">
        <v>1</v>
      </c>
      <c r="N17" s="179">
        <v>548</v>
      </c>
      <c r="O17" s="179">
        <v>281</v>
      </c>
      <c r="P17" s="179">
        <v>267</v>
      </c>
      <c r="Q17" s="169">
        <f t="shared" si="1"/>
        <v>9.333333333333334</v>
      </c>
      <c r="R17" s="169">
        <f t="shared" si="2"/>
        <v>182.66666666666666</v>
      </c>
      <c r="S17" s="170">
        <f t="shared" si="3"/>
        <v>19.571428571428573</v>
      </c>
      <c r="T17" s="171">
        <f>N17/I17</f>
        <v>12.454545454545455</v>
      </c>
    </row>
    <row r="18" spans="1:20" ht="12" customHeight="1">
      <c r="A18" s="34" t="s">
        <v>39</v>
      </c>
      <c r="B18" s="112">
        <v>5</v>
      </c>
      <c r="C18" s="112">
        <v>5</v>
      </c>
      <c r="D18" s="192">
        <v>0</v>
      </c>
      <c r="E18" s="112">
        <v>40</v>
      </c>
      <c r="F18" s="179">
        <v>29</v>
      </c>
      <c r="G18" s="112">
        <v>3</v>
      </c>
      <c r="H18" s="179">
        <v>8</v>
      </c>
      <c r="I18" s="179">
        <v>65</v>
      </c>
      <c r="J18" s="179">
        <v>29</v>
      </c>
      <c r="K18" s="199">
        <v>36</v>
      </c>
      <c r="L18" s="181">
        <v>6</v>
      </c>
      <c r="M18" s="200">
        <v>0</v>
      </c>
      <c r="N18" s="179">
        <v>454</v>
      </c>
      <c r="O18" s="179">
        <v>222</v>
      </c>
      <c r="P18" s="179">
        <v>232</v>
      </c>
      <c r="Q18" s="169">
        <f t="shared" si="1"/>
        <v>8</v>
      </c>
      <c r="R18" s="169">
        <f t="shared" si="2"/>
        <v>90.8</v>
      </c>
      <c r="S18" s="170">
        <f t="shared" si="3"/>
        <v>11.35</v>
      </c>
      <c r="T18" s="171">
        <f t="shared" si="4"/>
        <v>6.984615384615385</v>
      </c>
    </row>
    <row r="19" spans="1:20" ht="12" customHeight="1">
      <c r="A19" s="34" t="s">
        <v>69</v>
      </c>
      <c r="B19" s="112">
        <v>9</v>
      </c>
      <c r="C19" s="112">
        <v>9</v>
      </c>
      <c r="D19" s="192">
        <v>0</v>
      </c>
      <c r="E19" s="112">
        <v>85</v>
      </c>
      <c r="F19" s="179">
        <v>65</v>
      </c>
      <c r="G19" s="277">
        <v>1</v>
      </c>
      <c r="H19" s="179">
        <v>19</v>
      </c>
      <c r="I19" s="179">
        <v>148</v>
      </c>
      <c r="J19" s="179">
        <v>75</v>
      </c>
      <c r="K19" s="199">
        <v>73</v>
      </c>
      <c r="L19" s="181">
        <v>10</v>
      </c>
      <c r="M19" s="200">
        <v>0</v>
      </c>
      <c r="N19" s="179">
        <v>1392</v>
      </c>
      <c r="O19" s="179">
        <v>706</v>
      </c>
      <c r="P19" s="179">
        <v>686</v>
      </c>
      <c r="Q19" s="169">
        <f t="shared" si="1"/>
        <v>9.444444444444445</v>
      </c>
      <c r="R19" s="169">
        <f t="shared" si="2"/>
        <v>154.66666666666666</v>
      </c>
      <c r="S19" s="170">
        <f t="shared" si="3"/>
        <v>16.376470588235293</v>
      </c>
      <c r="T19" s="171">
        <f t="shared" si="4"/>
        <v>9.405405405405405</v>
      </c>
    </row>
    <row r="20" spans="1:20" ht="12" customHeight="1">
      <c r="A20" s="34" t="s">
        <v>40</v>
      </c>
      <c r="B20" s="112">
        <v>2</v>
      </c>
      <c r="C20" s="112">
        <v>2</v>
      </c>
      <c r="D20" s="192">
        <v>0</v>
      </c>
      <c r="E20" s="112">
        <v>20</v>
      </c>
      <c r="F20" s="179">
        <v>16</v>
      </c>
      <c r="G20" s="192">
        <v>0</v>
      </c>
      <c r="H20" s="179">
        <v>4</v>
      </c>
      <c r="I20" s="179">
        <v>35</v>
      </c>
      <c r="J20" s="179">
        <v>19</v>
      </c>
      <c r="K20" s="199">
        <v>16</v>
      </c>
      <c r="L20" s="181">
        <v>2</v>
      </c>
      <c r="M20" s="200">
        <v>0</v>
      </c>
      <c r="N20" s="179">
        <v>320</v>
      </c>
      <c r="O20" s="179">
        <v>149</v>
      </c>
      <c r="P20" s="179">
        <v>171</v>
      </c>
      <c r="Q20" s="169">
        <f t="shared" si="1"/>
        <v>10</v>
      </c>
      <c r="R20" s="169">
        <f t="shared" si="2"/>
        <v>160</v>
      </c>
      <c r="S20" s="170">
        <f t="shared" si="3"/>
        <v>16</v>
      </c>
      <c r="T20" s="171">
        <f t="shared" si="4"/>
        <v>9.142857142857142</v>
      </c>
    </row>
    <row r="21" spans="1:20" ht="12" customHeight="1">
      <c r="A21" s="34" t="s">
        <v>41</v>
      </c>
      <c r="B21" s="112">
        <v>1</v>
      </c>
      <c r="C21" s="112">
        <v>1</v>
      </c>
      <c r="D21" s="192">
        <v>0</v>
      </c>
      <c r="E21" s="179">
        <v>8</v>
      </c>
      <c r="F21" s="179">
        <v>6</v>
      </c>
      <c r="G21" s="192">
        <v>0</v>
      </c>
      <c r="H21" s="179">
        <v>2</v>
      </c>
      <c r="I21" s="179">
        <v>17</v>
      </c>
      <c r="J21" s="179">
        <v>8</v>
      </c>
      <c r="K21" s="199">
        <v>9</v>
      </c>
      <c r="L21" s="181">
        <v>1</v>
      </c>
      <c r="M21" s="282" t="s">
        <v>136</v>
      </c>
      <c r="N21" s="179">
        <v>165</v>
      </c>
      <c r="O21" s="179">
        <v>77</v>
      </c>
      <c r="P21" s="179">
        <v>88</v>
      </c>
      <c r="Q21" s="169">
        <f t="shared" si="1"/>
        <v>8</v>
      </c>
      <c r="R21" s="169">
        <f t="shared" si="2"/>
        <v>165</v>
      </c>
      <c r="S21" s="170">
        <f t="shared" si="3"/>
        <v>20.625</v>
      </c>
      <c r="T21" s="171">
        <f t="shared" si="4"/>
        <v>9.705882352941176</v>
      </c>
    </row>
    <row r="22" spans="1:20" ht="12" customHeight="1">
      <c r="A22" s="34" t="s">
        <v>70</v>
      </c>
      <c r="B22" s="112">
        <v>1</v>
      </c>
      <c r="C22" s="112">
        <v>1</v>
      </c>
      <c r="D22" s="192">
        <v>0</v>
      </c>
      <c r="E22" s="179">
        <v>7</v>
      </c>
      <c r="F22" s="179">
        <v>5</v>
      </c>
      <c r="G22" s="192">
        <v>0</v>
      </c>
      <c r="H22" s="179">
        <v>2</v>
      </c>
      <c r="I22" s="179">
        <v>10</v>
      </c>
      <c r="J22" s="157">
        <v>5</v>
      </c>
      <c r="K22" s="199">
        <v>5</v>
      </c>
      <c r="L22" s="181">
        <v>1</v>
      </c>
      <c r="M22" s="200">
        <v>0</v>
      </c>
      <c r="N22" s="179">
        <v>39</v>
      </c>
      <c r="O22" s="179">
        <v>24</v>
      </c>
      <c r="P22" s="179">
        <v>15</v>
      </c>
      <c r="Q22" s="169">
        <f t="shared" si="1"/>
        <v>7</v>
      </c>
      <c r="R22" s="169">
        <f t="shared" si="2"/>
        <v>39</v>
      </c>
      <c r="S22" s="170">
        <f t="shared" si="3"/>
        <v>5.571428571428571</v>
      </c>
      <c r="T22" s="171">
        <f t="shared" si="4"/>
        <v>3.9</v>
      </c>
    </row>
    <row r="23" spans="1:20" ht="12" customHeight="1">
      <c r="A23" s="34"/>
      <c r="B23" s="143"/>
      <c r="C23" s="143"/>
      <c r="D23" s="194"/>
      <c r="E23" s="143"/>
      <c r="F23" s="143"/>
      <c r="G23" s="194"/>
      <c r="H23" s="143"/>
      <c r="I23" s="143"/>
      <c r="J23" s="143"/>
      <c r="K23" s="202"/>
      <c r="L23" s="168"/>
      <c r="M23" s="203"/>
      <c r="N23" s="143"/>
      <c r="O23" s="143"/>
      <c r="P23" s="143"/>
      <c r="Q23" s="169"/>
      <c r="R23" s="169"/>
      <c r="S23" s="170"/>
      <c r="T23" s="171"/>
    </row>
    <row r="24" spans="1:20" s="28" customFormat="1" ht="12" customHeight="1">
      <c r="A24" s="36" t="s">
        <v>71</v>
      </c>
      <c r="B24" s="144">
        <f aca="true" t="shared" si="5" ref="B24:K24">SUM(B25:B33)</f>
        <v>111</v>
      </c>
      <c r="C24" s="144">
        <f t="shared" si="5"/>
        <v>110</v>
      </c>
      <c r="D24" s="144">
        <f t="shared" si="5"/>
        <v>1</v>
      </c>
      <c r="E24" s="175">
        <f t="shared" si="5"/>
        <v>1527</v>
      </c>
      <c r="F24" s="175">
        <f t="shared" si="5"/>
        <v>1214</v>
      </c>
      <c r="G24" s="144">
        <f t="shared" si="5"/>
        <v>6</v>
      </c>
      <c r="H24" s="175">
        <f t="shared" si="5"/>
        <v>307</v>
      </c>
      <c r="I24" s="175">
        <f t="shared" si="5"/>
        <v>2370</v>
      </c>
      <c r="J24" s="175">
        <f t="shared" si="5"/>
        <v>900</v>
      </c>
      <c r="K24" s="198">
        <f t="shared" si="5"/>
        <v>1470</v>
      </c>
      <c r="L24" s="177">
        <f>SUM(L25:L33)</f>
        <v>130</v>
      </c>
      <c r="M24" s="177">
        <f>SUM(M25:M33)</f>
        <v>14</v>
      </c>
      <c r="N24" s="175">
        <f>SUM(N25:N33)</f>
        <v>33002</v>
      </c>
      <c r="O24" s="175">
        <f>SUM(O25:O33)</f>
        <v>17017</v>
      </c>
      <c r="P24" s="175">
        <f>SUM(P25:P33)</f>
        <v>15985</v>
      </c>
      <c r="Q24" s="140">
        <f aca="true" t="shared" si="6" ref="Q24:Q33">E24/B24</f>
        <v>13.756756756756756</v>
      </c>
      <c r="R24" s="140">
        <f aca="true" t="shared" si="7" ref="R24:R33">N24/B24</f>
        <v>297.31531531531533</v>
      </c>
      <c r="S24" s="141">
        <f aca="true" t="shared" si="8" ref="S24:S33">N24/E24</f>
        <v>21.61231172233137</v>
      </c>
      <c r="T24" s="142">
        <f aca="true" t="shared" si="9" ref="T24:T33">N24/I24</f>
        <v>13.924894514767933</v>
      </c>
    </row>
    <row r="25" spans="1:20" ht="12" customHeight="1">
      <c r="A25" s="34" t="s">
        <v>42</v>
      </c>
      <c r="B25" s="112">
        <v>40</v>
      </c>
      <c r="C25" s="112">
        <v>40</v>
      </c>
      <c r="D25" s="192">
        <v>0</v>
      </c>
      <c r="E25" s="179">
        <v>561</v>
      </c>
      <c r="F25" s="179">
        <v>475</v>
      </c>
      <c r="G25" s="192">
        <v>0</v>
      </c>
      <c r="H25" s="179">
        <v>86</v>
      </c>
      <c r="I25" s="179">
        <v>879</v>
      </c>
      <c r="J25" s="179">
        <v>325</v>
      </c>
      <c r="K25" s="199">
        <v>554</v>
      </c>
      <c r="L25" s="181">
        <v>47</v>
      </c>
      <c r="M25" s="181">
        <v>4</v>
      </c>
      <c r="N25" s="179">
        <v>12717</v>
      </c>
      <c r="O25" s="179">
        <v>6518</v>
      </c>
      <c r="P25" s="179">
        <v>6199</v>
      </c>
      <c r="Q25" s="169">
        <f t="shared" si="6"/>
        <v>14.025</v>
      </c>
      <c r="R25" s="169">
        <f t="shared" si="7"/>
        <v>317.925</v>
      </c>
      <c r="S25" s="170">
        <f t="shared" si="8"/>
        <v>22.668449197860962</v>
      </c>
      <c r="T25" s="171">
        <f t="shared" si="9"/>
        <v>14.467576791808874</v>
      </c>
    </row>
    <row r="26" spans="1:20" ht="12" customHeight="1">
      <c r="A26" s="34" t="s">
        <v>43</v>
      </c>
      <c r="B26" s="112">
        <v>10</v>
      </c>
      <c r="C26" s="112">
        <v>10</v>
      </c>
      <c r="D26" s="192">
        <v>0</v>
      </c>
      <c r="E26" s="179">
        <v>115</v>
      </c>
      <c r="F26" s="179">
        <v>76</v>
      </c>
      <c r="G26" s="112">
        <v>3</v>
      </c>
      <c r="H26" s="179">
        <v>36</v>
      </c>
      <c r="I26" s="179">
        <v>184</v>
      </c>
      <c r="J26" s="179">
        <v>74</v>
      </c>
      <c r="K26" s="199">
        <v>110</v>
      </c>
      <c r="L26" s="181">
        <v>12</v>
      </c>
      <c r="M26" s="200">
        <v>0</v>
      </c>
      <c r="N26" s="179">
        <v>1857</v>
      </c>
      <c r="O26" s="179">
        <v>971</v>
      </c>
      <c r="P26" s="179">
        <v>886</v>
      </c>
      <c r="Q26" s="169">
        <f t="shared" si="6"/>
        <v>11.5</v>
      </c>
      <c r="R26" s="169">
        <f t="shared" si="7"/>
        <v>185.7</v>
      </c>
      <c r="S26" s="170">
        <f t="shared" si="8"/>
        <v>16.14782608695652</v>
      </c>
      <c r="T26" s="171">
        <f t="shared" si="9"/>
        <v>10.092391304347826</v>
      </c>
    </row>
    <row r="27" spans="1:20" ht="12" customHeight="1">
      <c r="A27" s="34" t="s">
        <v>44</v>
      </c>
      <c r="B27" s="112">
        <v>7</v>
      </c>
      <c r="C27" s="112">
        <v>7</v>
      </c>
      <c r="D27" s="192">
        <v>0</v>
      </c>
      <c r="E27" s="179">
        <v>72</v>
      </c>
      <c r="F27" s="179">
        <v>53</v>
      </c>
      <c r="G27" s="192">
        <v>0</v>
      </c>
      <c r="H27" s="179">
        <v>19</v>
      </c>
      <c r="I27" s="179">
        <v>112</v>
      </c>
      <c r="J27" s="179">
        <v>52</v>
      </c>
      <c r="K27" s="199">
        <v>60</v>
      </c>
      <c r="L27" s="181">
        <v>7</v>
      </c>
      <c r="M27" s="201">
        <v>1</v>
      </c>
      <c r="N27" s="179">
        <v>1195</v>
      </c>
      <c r="O27" s="179">
        <v>620</v>
      </c>
      <c r="P27" s="179">
        <v>575</v>
      </c>
      <c r="Q27" s="169">
        <f t="shared" si="6"/>
        <v>10.285714285714286</v>
      </c>
      <c r="R27" s="169">
        <f t="shared" si="7"/>
        <v>170.71428571428572</v>
      </c>
      <c r="S27" s="170">
        <f t="shared" si="8"/>
        <v>16.59722222222222</v>
      </c>
      <c r="T27" s="171">
        <f t="shared" si="9"/>
        <v>10.669642857142858</v>
      </c>
    </row>
    <row r="28" spans="1:20" ht="12" customHeight="1">
      <c r="A28" s="34" t="s">
        <v>45</v>
      </c>
      <c r="B28" s="112">
        <v>6</v>
      </c>
      <c r="C28" s="112">
        <v>6</v>
      </c>
      <c r="D28" s="192">
        <v>0</v>
      </c>
      <c r="E28" s="179">
        <v>71</v>
      </c>
      <c r="F28" s="179">
        <v>52</v>
      </c>
      <c r="G28" s="192">
        <v>0</v>
      </c>
      <c r="H28" s="179">
        <v>19</v>
      </c>
      <c r="I28" s="179">
        <v>113</v>
      </c>
      <c r="J28" s="179">
        <v>34</v>
      </c>
      <c r="K28" s="199">
        <v>79</v>
      </c>
      <c r="L28" s="181">
        <v>6</v>
      </c>
      <c r="M28" s="200">
        <v>0</v>
      </c>
      <c r="N28" s="179">
        <v>1356</v>
      </c>
      <c r="O28" s="179">
        <v>690</v>
      </c>
      <c r="P28" s="179">
        <v>666</v>
      </c>
      <c r="Q28" s="169">
        <f t="shared" si="6"/>
        <v>11.833333333333334</v>
      </c>
      <c r="R28" s="169">
        <f t="shared" si="7"/>
        <v>226</v>
      </c>
      <c r="S28" s="170">
        <f t="shared" si="8"/>
        <v>19.098591549295776</v>
      </c>
      <c r="T28" s="171">
        <f t="shared" si="9"/>
        <v>12</v>
      </c>
    </row>
    <row r="29" spans="1:20" ht="12" customHeight="1">
      <c r="A29" s="34" t="s">
        <v>46</v>
      </c>
      <c r="B29" s="112">
        <v>1</v>
      </c>
      <c r="C29" s="112">
        <v>1</v>
      </c>
      <c r="D29" s="192">
        <v>0</v>
      </c>
      <c r="E29" s="179">
        <v>12</v>
      </c>
      <c r="F29" s="179">
        <v>8</v>
      </c>
      <c r="G29" s="192">
        <v>0</v>
      </c>
      <c r="H29" s="179">
        <v>4</v>
      </c>
      <c r="I29" s="179">
        <v>21</v>
      </c>
      <c r="J29" s="179">
        <v>6</v>
      </c>
      <c r="K29" s="199">
        <v>15</v>
      </c>
      <c r="L29" s="181">
        <v>1</v>
      </c>
      <c r="M29" s="200">
        <v>0</v>
      </c>
      <c r="N29" s="179">
        <v>213</v>
      </c>
      <c r="O29" s="179">
        <v>118</v>
      </c>
      <c r="P29" s="179">
        <v>95</v>
      </c>
      <c r="Q29" s="169">
        <f t="shared" si="6"/>
        <v>12</v>
      </c>
      <c r="R29" s="169">
        <f t="shared" si="7"/>
        <v>213</v>
      </c>
      <c r="S29" s="170">
        <f t="shared" si="8"/>
        <v>17.75</v>
      </c>
      <c r="T29" s="171">
        <f t="shared" si="9"/>
        <v>10.142857142857142</v>
      </c>
    </row>
    <row r="30" spans="1:20" ht="12" customHeight="1">
      <c r="A30" s="34" t="s">
        <v>47</v>
      </c>
      <c r="B30" s="112">
        <v>18</v>
      </c>
      <c r="C30" s="112">
        <v>18</v>
      </c>
      <c r="D30" s="192">
        <v>0</v>
      </c>
      <c r="E30" s="179">
        <v>303</v>
      </c>
      <c r="F30" s="179">
        <v>243</v>
      </c>
      <c r="G30" s="192">
        <v>0</v>
      </c>
      <c r="H30" s="179">
        <v>60</v>
      </c>
      <c r="I30" s="179">
        <v>440</v>
      </c>
      <c r="J30" s="179">
        <v>160</v>
      </c>
      <c r="K30" s="199">
        <v>280</v>
      </c>
      <c r="L30" s="181">
        <v>24</v>
      </c>
      <c r="M30" s="181">
        <v>4</v>
      </c>
      <c r="N30" s="179">
        <v>7178</v>
      </c>
      <c r="O30" s="179">
        <v>3694</v>
      </c>
      <c r="P30" s="179">
        <v>3484</v>
      </c>
      <c r="Q30" s="169">
        <f t="shared" si="6"/>
        <v>16.833333333333332</v>
      </c>
      <c r="R30" s="169">
        <f t="shared" si="7"/>
        <v>398.77777777777777</v>
      </c>
      <c r="S30" s="170">
        <f t="shared" si="8"/>
        <v>23.68976897689769</v>
      </c>
      <c r="T30" s="171">
        <f t="shared" si="9"/>
        <v>16.313636363636363</v>
      </c>
    </row>
    <row r="31" spans="1:20" ht="12" customHeight="1">
      <c r="A31" s="34" t="s">
        <v>48</v>
      </c>
      <c r="B31" s="112">
        <v>13</v>
      </c>
      <c r="C31" s="112">
        <v>13</v>
      </c>
      <c r="D31" s="192">
        <v>0</v>
      </c>
      <c r="E31" s="179">
        <v>167</v>
      </c>
      <c r="F31" s="179">
        <v>131</v>
      </c>
      <c r="G31" s="192">
        <v>0</v>
      </c>
      <c r="H31" s="179">
        <v>36</v>
      </c>
      <c r="I31" s="179">
        <v>261</v>
      </c>
      <c r="J31" s="179">
        <v>105</v>
      </c>
      <c r="K31" s="199">
        <v>156</v>
      </c>
      <c r="L31" s="181">
        <v>14</v>
      </c>
      <c r="M31" s="181">
        <v>1</v>
      </c>
      <c r="N31" s="179">
        <v>3423</v>
      </c>
      <c r="O31" s="179">
        <v>1809</v>
      </c>
      <c r="P31" s="179">
        <v>1614</v>
      </c>
      <c r="Q31" s="169">
        <f t="shared" si="6"/>
        <v>12.846153846153847</v>
      </c>
      <c r="R31" s="169">
        <f t="shared" si="7"/>
        <v>263.3076923076923</v>
      </c>
      <c r="S31" s="170">
        <f t="shared" si="8"/>
        <v>20.49700598802395</v>
      </c>
      <c r="T31" s="171">
        <f t="shared" si="9"/>
        <v>13.114942528735632</v>
      </c>
    </row>
    <row r="32" spans="1:20" ht="12" customHeight="1">
      <c r="A32" s="34" t="s">
        <v>49</v>
      </c>
      <c r="B32" s="112">
        <v>8</v>
      </c>
      <c r="C32" s="112">
        <v>8</v>
      </c>
      <c r="D32" s="192">
        <v>0</v>
      </c>
      <c r="E32" s="179">
        <v>85</v>
      </c>
      <c r="F32" s="179">
        <v>61</v>
      </c>
      <c r="G32" s="277">
        <v>1</v>
      </c>
      <c r="H32" s="179">
        <v>23</v>
      </c>
      <c r="I32" s="179">
        <v>140</v>
      </c>
      <c r="J32" s="179">
        <v>56</v>
      </c>
      <c r="K32" s="199">
        <v>84</v>
      </c>
      <c r="L32" s="181">
        <v>11</v>
      </c>
      <c r="M32" s="181">
        <v>1</v>
      </c>
      <c r="N32" s="179">
        <v>1598</v>
      </c>
      <c r="O32" s="179">
        <v>839</v>
      </c>
      <c r="P32" s="179">
        <v>759</v>
      </c>
      <c r="Q32" s="169">
        <f t="shared" si="6"/>
        <v>10.625</v>
      </c>
      <c r="R32" s="169">
        <f t="shared" si="7"/>
        <v>199.75</v>
      </c>
      <c r="S32" s="170">
        <f t="shared" si="8"/>
        <v>18.8</v>
      </c>
      <c r="T32" s="171">
        <f t="shared" si="9"/>
        <v>11.414285714285715</v>
      </c>
    </row>
    <row r="33" spans="1:20" ht="12" customHeight="1">
      <c r="A33" s="34" t="s">
        <v>0</v>
      </c>
      <c r="B33" s="112">
        <v>8</v>
      </c>
      <c r="C33" s="112">
        <v>7</v>
      </c>
      <c r="D33" s="112">
        <v>1</v>
      </c>
      <c r="E33" s="179">
        <v>141</v>
      </c>
      <c r="F33" s="179">
        <v>115</v>
      </c>
      <c r="G33" s="112">
        <v>2</v>
      </c>
      <c r="H33" s="179">
        <v>24</v>
      </c>
      <c r="I33" s="179">
        <v>220</v>
      </c>
      <c r="J33" s="179">
        <v>88</v>
      </c>
      <c r="K33" s="199">
        <v>132</v>
      </c>
      <c r="L33" s="181">
        <v>8</v>
      </c>
      <c r="M33" s="181">
        <v>3</v>
      </c>
      <c r="N33" s="179">
        <v>3465</v>
      </c>
      <c r="O33" s="179">
        <v>1758</v>
      </c>
      <c r="P33" s="179">
        <v>1707</v>
      </c>
      <c r="Q33" s="169">
        <f t="shared" si="6"/>
        <v>17.625</v>
      </c>
      <c r="R33" s="169">
        <f t="shared" si="7"/>
        <v>433.125</v>
      </c>
      <c r="S33" s="170">
        <f t="shared" si="8"/>
        <v>24.574468085106382</v>
      </c>
      <c r="T33" s="171">
        <f t="shared" si="9"/>
        <v>15.75</v>
      </c>
    </row>
    <row r="34" spans="1:20" ht="12" customHeight="1">
      <c r="A34" s="34"/>
      <c r="B34" s="143"/>
      <c r="C34" s="143"/>
      <c r="D34" s="194"/>
      <c r="E34" s="143"/>
      <c r="F34" s="143"/>
      <c r="G34" s="194"/>
      <c r="H34" s="143"/>
      <c r="I34" s="143"/>
      <c r="J34" s="143"/>
      <c r="K34" s="202"/>
      <c r="L34" s="168"/>
      <c r="M34" s="168"/>
      <c r="N34" s="143"/>
      <c r="O34" s="143"/>
      <c r="P34" s="143"/>
      <c r="Q34" s="169"/>
      <c r="R34" s="169"/>
      <c r="S34" s="170"/>
      <c r="T34" s="171"/>
    </row>
    <row r="35" spans="1:20" s="28" customFormat="1" ht="12" customHeight="1">
      <c r="A35" s="36" t="s">
        <v>72</v>
      </c>
      <c r="B35" s="137">
        <f aca="true" t="shared" si="10" ref="B35:P35">B36</f>
        <v>109</v>
      </c>
      <c r="C35" s="137">
        <f t="shared" si="10"/>
        <v>108</v>
      </c>
      <c r="D35" s="137">
        <f t="shared" si="10"/>
        <v>1</v>
      </c>
      <c r="E35" s="137">
        <f t="shared" si="10"/>
        <v>1767</v>
      </c>
      <c r="F35" s="137">
        <f t="shared" si="10"/>
        <v>1574</v>
      </c>
      <c r="G35" s="137">
        <f t="shared" si="10"/>
        <v>3</v>
      </c>
      <c r="H35" s="137">
        <f t="shared" si="10"/>
        <v>190</v>
      </c>
      <c r="I35" s="137">
        <f t="shared" si="10"/>
        <v>2650</v>
      </c>
      <c r="J35" s="137">
        <f>J36</f>
        <v>1059</v>
      </c>
      <c r="K35" s="172">
        <f t="shared" si="10"/>
        <v>1591</v>
      </c>
      <c r="L35" s="173">
        <f t="shared" si="10"/>
        <v>117</v>
      </c>
      <c r="M35" s="173">
        <f t="shared" si="10"/>
        <v>44</v>
      </c>
      <c r="N35" s="137">
        <f t="shared" si="10"/>
        <v>45953</v>
      </c>
      <c r="O35" s="137">
        <f t="shared" si="10"/>
        <v>23552</v>
      </c>
      <c r="P35" s="137">
        <f t="shared" si="10"/>
        <v>22401</v>
      </c>
      <c r="Q35" s="140">
        <f>E35/B35</f>
        <v>16.211009174311926</v>
      </c>
      <c r="R35" s="140">
        <f>N35/B35</f>
        <v>421.58715596330273</v>
      </c>
      <c r="S35" s="141">
        <f>N35/E35</f>
        <v>26.006225240520656</v>
      </c>
      <c r="T35" s="142">
        <f>N35/I35</f>
        <v>17.34075471698113</v>
      </c>
    </row>
    <row r="36" spans="1:20" ht="12" customHeight="1">
      <c r="A36" s="37" t="s">
        <v>50</v>
      </c>
      <c r="B36" s="160">
        <v>109</v>
      </c>
      <c r="C36" s="160">
        <v>108</v>
      </c>
      <c r="D36" s="160">
        <v>1</v>
      </c>
      <c r="E36" s="185">
        <v>1767</v>
      </c>
      <c r="F36" s="185">
        <v>1574</v>
      </c>
      <c r="G36" s="160">
        <v>3</v>
      </c>
      <c r="H36" s="185">
        <v>190</v>
      </c>
      <c r="I36" s="185">
        <v>2650</v>
      </c>
      <c r="J36" s="185">
        <v>1059</v>
      </c>
      <c r="K36" s="186">
        <v>1591</v>
      </c>
      <c r="L36" s="187">
        <v>117</v>
      </c>
      <c r="M36" s="187">
        <v>44</v>
      </c>
      <c r="N36" s="185">
        <v>45953</v>
      </c>
      <c r="O36" s="185">
        <v>23552</v>
      </c>
      <c r="P36" s="185">
        <v>22401</v>
      </c>
      <c r="Q36" s="188">
        <f>E36/B36</f>
        <v>16.211009174311926</v>
      </c>
      <c r="R36" s="188">
        <f>N36/B36</f>
        <v>421.58715596330273</v>
      </c>
      <c r="S36" s="189">
        <f>N36/E36</f>
        <v>26.006225240520656</v>
      </c>
      <c r="T36" s="190">
        <f>N36/I36</f>
        <v>17.34075471698113</v>
      </c>
    </row>
  </sheetData>
  <sheetProtection/>
  <mergeCells count="10">
    <mergeCell ref="A1:A2"/>
    <mergeCell ref="B1:D1"/>
    <mergeCell ref="E1:H1"/>
    <mergeCell ref="I1:K1"/>
    <mergeCell ref="S1:S2"/>
    <mergeCell ref="T1:T2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2755905511811024" footer="0.2362204724409449"/>
  <pageSetup firstPageNumber="44" useFirstPageNumber="1" horizontalDpi="600" verticalDpi="600" orientation="portrait" paperSize="9" scale="185" r:id="rId1"/>
  <headerFooter alignWithMargins="0">
    <oddFooter>&amp;C&amp;"ＭＳ 明朝,標準"&amp;9－ &amp;P －</oddFooter>
  </headerFooter>
  <colBreaks count="1" manualBreakCount="1">
    <brk id="1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T40"/>
  <sheetViews>
    <sheetView showGridLines="0" zoomScale="130" zoomScaleNormal="130" workbookViewId="0" topLeftCell="A1">
      <pane xSplit="1" ySplit="3" topLeftCell="B4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00390625" defaultRowHeight="13.5"/>
  <cols>
    <col min="1" max="1" width="9.625" style="119" customWidth="1"/>
    <col min="2" max="4" width="3.00390625" style="234" customWidth="1"/>
    <col min="5" max="5" width="4.375" style="126" customWidth="1"/>
    <col min="6" max="6" width="4.125" style="126" customWidth="1"/>
    <col min="7" max="7" width="3.00390625" style="119" customWidth="1"/>
    <col min="8" max="8" width="3.00390625" style="126" customWidth="1"/>
    <col min="9" max="9" width="5.00390625" style="126" customWidth="1"/>
    <col min="10" max="11" width="4.125" style="126" customWidth="1"/>
    <col min="12" max="13" width="5.125" style="234" customWidth="1"/>
    <col min="14" max="14" width="5.375" style="126" customWidth="1"/>
    <col min="15" max="16" width="5.25390625" style="126" customWidth="1"/>
    <col min="17" max="20" width="4.875" style="119" customWidth="1"/>
    <col min="21" max="16384" width="9.00390625" style="119" customWidth="1"/>
  </cols>
  <sheetData>
    <row r="1" spans="1:16" s="274" customFormat="1" ht="10.5" customHeight="1">
      <c r="A1" s="114" t="s">
        <v>94</v>
      </c>
      <c r="B1" s="268"/>
      <c r="C1" s="268"/>
      <c r="D1" s="268"/>
      <c r="E1" s="269"/>
      <c r="F1" s="269"/>
      <c r="G1" s="270"/>
      <c r="H1" s="271"/>
      <c r="I1" s="271"/>
      <c r="J1" s="271"/>
      <c r="K1" s="271"/>
      <c r="L1" s="272"/>
      <c r="M1" s="273"/>
      <c r="N1" s="271"/>
      <c r="O1" s="271"/>
      <c r="P1" s="271"/>
    </row>
    <row r="2" spans="1:20" ht="21" customHeight="1">
      <c r="A2" s="299" t="s">
        <v>54</v>
      </c>
      <c r="B2" s="331" t="s">
        <v>73</v>
      </c>
      <c r="C2" s="331"/>
      <c r="D2" s="331"/>
      <c r="E2" s="304" t="s">
        <v>55</v>
      </c>
      <c r="F2" s="304"/>
      <c r="G2" s="304"/>
      <c r="H2" s="304"/>
      <c r="I2" s="305" t="s">
        <v>56</v>
      </c>
      <c r="J2" s="305"/>
      <c r="K2" s="306"/>
      <c r="L2" s="334" t="s">
        <v>115</v>
      </c>
      <c r="M2" s="336" t="s">
        <v>134</v>
      </c>
      <c r="N2" s="305" t="s">
        <v>74</v>
      </c>
      <c r="O2" s="305"/>
      <c r="P2" s="305"/>
      <c r="Q2" s="307" t="s">
        <v>113</v>
      </c>
      <c r="R2" s="316"/>
      <c r="S2" s="307" t="s">
        <v>77</v>
      </c>
      <c r="T2" s="309" t="s">
        <v>78</v>
      </c>
    </row>
    <row r="3" spans="1:20" ht="21" customHeight="1">
      <c r="A3" s="330"/>
      <c r="B3" s="93" t="s">
        <v>58</v>
      </c>
      <c r="C3" s="93" t="s">
        <v>59</v>
      </c>
      <c r="D3" s="93" t="s">
        <v>60</v>
      </c>
      <c r="E3" s="121" t="s">
        <v>58</v>
      </c>
      <c r="F3" s="121" t="s">
        <v>61</v>
      </c>
      <c r="G3" s="95" t="s">
        <v>62</v>
      </c>
      <c r="H3" s="121" t="s">
        <v>63</v>
      </c>
      <c r="I3" s="121" t="s">
        <v>58</v>
      </c>
      <c r="J3" s="121" t="s">
        <v>64</v>
      </c>
      <c r="K3" s="122" t="s">
        <v>65</v>
      </c>
      <c r="L3" s="335"/>
      <c r="M3" s="337"/>
      <c r="N3" s="121" t="s">
        <v>58</v>
      </c>
      <c r="O3" s="121" t="s">
        <v>64</v>
      </c>
      <c r="P3" s="121" t="s">
        <v>65</v>
      </c>
      <c r="Q3" s="111" t="s">
        <v>114</v>
      </c>
      <c r="R3" s="111" t="s">
        <v>76</v>
      </c>
      <c r="S3" s="332"/>
      <c r="T3" s="333"/>
    </row>
    <row r="4" spans="1:20" ht="5.25" customHeight="1">
      <c r="A4" s="123"/>
      <c r="B4" s="275"/>
      <c r="C4" s="275"/>
      <c r="D4" s="275"/>
      <c r="E4" s="125"/>
      <c r="F4" s="125"/>
      <c r="G4" s="124"/>
      <c r="H4" s="125"/>
      <c r="I4" s="125"/>
      <c r="J4" s="125"/>
      <c r="L4" s="276"/>
      <c r="M4" s="275"/>
      <c r="N4" s="125"/>
      <c r="O4" s="125"/>
      <c r="P4" s="125"/>
      <c r="Q4" s="235"/>
      <c r="R4" s="124"/>
      <c r="S4" s="235"/>
      <c r="T4" s="128"/>
    </row>
    <row r="5" spans="1:20" s="135" customFormat="1" ht="10.5" customHeight="1">
      <c r="A5" s="129" t="s">
        <v>124</v>
      </c>
      <c r="B5" s="143">
        <v>369</v>
      </c>
      <c r="C5" s="143">
        <v>368</v>
      </c>
      <c r="D5" s="277">
        <v>1</v>
      </c>
      <c r="E5" s="130">
        <v>5094</v>
      </c>
      <c r="F5" s="130">
        <v>4337</v>
      </c>
      <c r="G5" s="193">
        <v>0</v>
      </c>
      <c r="H5" s="130">
        <v>757</v>
      </c>
      <c r="I5" s="130">
        <v>10094</v>
      </c>
      <c r="J5" s="130">
        <v>5725</v>
      </c>
      <c r="K5" s="126">
        <v>4369</v>
      </c>
      <c r="L5" s="167">
        <v>454</v>
      </c>
      <c r="M5" s="143">
        <v>40</v>
      </c>
      <c r="N5" s="130">
        <v>146183</v>
      </c>
      <c r="O5" s="130">
        <v>74942</v>
      </c>
      <c r="P5" s="130">
        <v>71241</v>
      </c>
      <c r="Q5" s="132">
        <v>13.804878048780488</v>
      </c>
      <c r="R5" s="132">
        <v>397.23641304347825</v>
      </c>
      <c r="S5" s="133">
        <v>28.69709462112289</v>
      </c>
      <c r="T5" s="134">
        <v>14.482167624331286</v>
      </c>
    </row>
    <row r="6" spans="1:20" ht="9" customHeight="1">
      <c r="A6" s="129"/>
      <c r="B6" s="137"/>
      <c r="C6" s="143"/>
      <c r="D6" s="143"/>
      <c r="E6" s="138"/>
      <c r="F6" s="130"/>
      <c r="G6" s="130"/>
      <c r="H6" s="130"/>
      <c r="I6" s="138"/>
      <c r="J6" s="130"/>
      <c r="L6" s="167"/>
      <c r="M6" s="143"/>
      <c r="N6" s="130"/>
      <c r="O6" s="130"/>
      <c r="P6" s="130"/>
      <c r="Q6" s="235"/>
      <c r="R6" s="235"/>
      <c r="S6" s="235"/>
      <c r="T6" s="128"/>
    </row>
    <row r="7" spans="1:20" s="135" customFormat="1" ht="10.5" customHeight="1">
      <c r="A7" s="136" t="s">
        <v>132</v>
      </c>
      <c r="B7" s="137">
        <f>SUM(C7:D7)</f>
        <v>364</v>
      </c>
      <c r="C7" s="138">
        <f>C9+C16+C24+'48-49'!C4+'48-49'!C23+'48-49'!C34+'48-49'!C37</f>
        <v>363</v>
      </c>
      <c r="D7" s="138">
        <f>D9+D16+D24+'48-49'!D4+'48-49'!D23+'48-49'!D34+'48-49'!D37</f>
        <v>1</v>
      </c>
      <c r="E7" s="138">
        <f aca="true" t="shared" si="0" ref="E7:E40">SUM(F7:H7)</f>
        <v>5151</v>
      </c>
      <c r="F7" s="138">
        <f>F9+F16+F24+'48-49'!F4+'48-49'!F23+'48-49'!F34+'48-49'!F37</f>
        <v>4361</v>
      </c>
      <c r="G7" s="191">
        <f>G9+G16+G24+'48-49'!G4+'48-49'!G23+'48-49'!G34+'48-49'!G37</f>
        <v>0</v>
      </c>
      <c r="H7" s="138">
        <f>H9+H16+H24+'48-49'!H4+'48-49'!H23+'48-49'!H34+'48-49'!H37</f>
        <v>790</v>
      </c>
      <c r="I7" s="138">
        <f>SUM(J7:K7)</f>
        <v>10118</v>
      </c>
      <c r="J7" s="138">
        <f>J9+J16+J24+'48-49'!J4+'48-49'!J23+'48-49'!J34+'48-49'!J37</f>
        <v>5711</v>
      </c>
      <c r="K7" s="139">
        <f>K9+K16+K24+'48-49'!K4+'48-49'!K23+'48-49'!K34+'48-49'!K37</f>
        <v>4407</v>
      </c>
      <c r="L7" s="288">
        <f>L9+L16+L24+'48-49'!L4+'48-49'!L23+'48-49'!L34+'48-49'!L37</f>
        <v>448</v>
      </c>
      <c r="M7" s="138">
        <f>M9+M16+M24+'48-49'!M4+'48-49'!M23+'48-49'!M34+'48-49'!M37</f>
        <v>38</v>
      </c>
      <c r="N7" s="138">
        <f>SUM(O7,P7)</f>
        <v>147358</v>
      </c>
      <c r="O7" s="138">
        <f>O9+O16+O24+'48-49'!O4+'48-49'!O23+'48-49'!O34+'48-49'!O37</f>
        <v>75481</v>
      </c>
      <c r="P7" s="138">
        <f>P9+P16+P24+'48-49'!P4+'48-49'!P23+'48-49'!P34+'48-49'!P37</f>
        <v>71877</v>
      </c>
      <c r="Q7" s="148">
        <f>E7/B7</f>
        <v>14.151098901098901</v>
      </c>
      <c r="R7" s="148">
        <f>N7/B7</f>
        <v>404.8296703296703</v>
      </c>
      <c r="S7" s="149">
        <f>N7/E7</f>
        <v>28.607649000194137</v>
      </c>
      <c r="T7" s="150">
        <f>N7/I7</f>
        <v>14.56394544376359</v>
      </c>
    </row>
    <row r="8" spans="1:20" ht="9" customHeight="1">
      <c r="A8" s="129"/>
      <c r="B8" s="137"/>
      <c r="C8" s="143"/>
      <c r="D8" s="143"/>
      <c r="E8" s="138"/>
      <c r="F8" s="130"/>
      <c r="G8" s="130"/>
      <c r="H8" s="130"/>
      <c r="I8" s="138"/>
      <c r="J8" s="130"/>
      <c r="L8" s="167"/>
      <c r="M8" s="143"/>
      <c r="N8" s="130"/>
      <c r="O8" s="130"/>
      <c r="P8" s="130"/>
      <c r="Q8" s="132"/>
      <c r="R8" s="132"/>
      <c r="S8" s="132"/>
      <c r="T8" s="224"/>
    </row>
    <row r="9" spans="1:20" s="135" customFormat="1" ht="10.5" customHeight="1">
      <c r="A9" s="136" t="s">
        <v>117</v>
      </c>
      <c r="B9" s="137">
        <f>SUM(C9:D9)</f>
        <v>69</v>
      </c>
      <c r="C9" s="144">
        <f aca="true" t="shared" si="1" ref="C9:P9">SUM(C10:C14)</f>
        <v>69</v>
      </c>
      <c r="D9" s="197">
        <v>0</v>
      </c>
      <c r="E9" s="138">
        <f t="shared" si="0"/>
        <v>1212</v>
      </c>
      <c r="F9" s="146">
        <f t="shared" si="1"/>
        <v>1085</v>
      </c>
      <c r="G9" s="191">
        <v>0</v>
      </c>
      <c r="H9" s="146">
        <f t="shared" si="1"/>
        <v>127</v>
      </c>
      <c r="I9" s="138">
        <f>SUM(J9:K9)</f>
        <v>2252</v>
      </c>
      <c r="J9" s="146">
        <f t="shared" si="1"/>
        <v>1270</v>
      </c>
      <c r="K9" s="147">
        <f t="shared" si="1"/>
        <v>982</v>
      </c>
      <c r="L9" s="216">
        <f t="shared" si="1"/>
        <v>93</v>
      </c>
      <c r="M9" s="144">
        <f t="shared" si="1"/>
        <v>11</v>
      </c>
      <c r="N9" s="146">
        <f t="shared" si="1"/>
        <v>37792</v>
      </c>
      <c r="O9" s="146">
        <f t="shared" si="1"/>
        <v>19299</v>
      </c>
      <c r="P9" s="146">
        <f t="shared" si="1"/>
        <v>18493</v>
      </c>
      <c r="Q9" s="148">
        <f>E9/B9</f>
        <v>17.565217391304348</v>
      </c>
      <c r="R9" s="148">
        <f>N9/C9</f>
        <v>547.7101449275362</v>
      </c>
      <c r="S9" s="149">
        <f>N9/E9</f>
        <v>31.181518151815183</v>
      </c>
      <c r="T9" s="150">
        <f>N9/I9</f>
        <v>16.78152753108348</v>
      </c>
    </row>
    <row r="10" spans="1:20" ht="10.5" customHeight="1">
      <c r="A10" s="129" t="s">
        <v>2</v>
      </c>
      <c r="B10" s="137">
        <v>7</v>
      </c>
      <c r="C10" s="112">
        <v>7</v>
      </c>
      <c r="D10" s="192">
        <v>0</v>
      </c>
      <c r="E10" s="138">
        <f t="shared" si="0"/>
        <v>142</v>
      </c>
      <c r="F10" s="113">
        <v>116</v>
      </c>
      <c r="G10" s="193">
        <v>0</v>
      </c>
      <c r="H10" s="113">
        <v>26</v>
      </c>
      <c r="I10" s="138">
        <v>252</v>
      </c>
      <c r="J10" s="113">
        <v>148</v>
      </c>
      <c r="K10" s="152">
        <v>104</v>
      </c>
      <c r="L10" s="220">
        <v>11</v>
      </c>
      <c r="M10" s="112">
        <v>1</v>
      </c>
      <c r="N10" s="113">
        <v>4063</v>
      </c>
      <c r="O10" s="113">
        <v>2051</v>
      </c>
      <c r="P10" s="113">
        <v>2012</v>
      </c>
      <c r="Q10" s="132">
        <f aca="true" t="shared" si="2" ref="Q10:Q40">E10/B10</f>
        <v>20.285714285714285</v>
      </c>
      <c r="R10" s="132">
        <f aca="true" t="shared" si="3" ref="R10:R40">N10/C10</f>
        <v>580.4285714285714</v>
      </c>
      <c r="S10" s="133">
        <f aca="true" t="shared" si="4" ref="S10:S40">N10/E10</f>
        <v>28.612676056338028</v>
      </c>
      <c r="T10" s="134">
        <f aca="true" t="shared" si="5" ref="T10:T40">N10/I10</f>
        <v>16.123015873015873</v>
      </c>
    </row>
    <row r="11" spans="1:20" ht="10.5" customHeight="1">
      <c r="A11" s="129" t="s">
        <v>3</v>
      </c>
      <c r="B11" s="137">
        <v>11</v>
      </c>
      <c r="C11" s="112">
        <v>11</v>
      </c>
      <c r="D11" s="192">
        <v>0</v>
      </c>
      <c r="E11" s="138">
        <f t="shared" si="0"/>
        <v>166</v>
      </c>
      <c r="F11" s="113">
        <v>150</v>
      </c>
      <c r="G11" s="193">
        <v>0</v>
      </c>
      <c r="H11" s="113">
        <v>16</v>
      </c>
      <c r="I11" s="138">
        <v>310</v>
      </c>
      <c r="J11" s="113">
        <v>182</v>
      </c>
      <c r="K11" s="152">
        <v>128</v>
      </c>
      <c r="L11" s="220">
        <v>14</v>
      </c>
      <c r="M11" s="112">
        <v>1</v>
      </c>
      <c r="N11" s="113">
        <v>5104</v>
      </c>
      <c r="O11" s="113">
        <v>2606</v>
      </c>
      <c r="P11" s="113">
        <v>2498</v>
      </c>
      <c r="Q11" s="132">
        <f t="shared" si="2"/>
        <v>15.090909090909092</v>
      </c>
      <c r="R11" s="132">
        <f t="shared" si="3"/>
        <v>464</v>
      </c>
      <c r="S11" s="133">
        <f t="shared" si="4"/>
        <v>30.746987951807228</v>
      </c>
      <c r="T11" s="134">
        <f t="shared" si="5"/>
        <v>16.46451612903226</v>
      </c>
    </row>
    <row r="12" spans="1:20" ht="10.5" customHeight="1">
      <c r="A12" s="129" t="s">
        <v>4</v>
      </c>
      <c r="B12" s="137">
        <v>27</v>
      </c>
      <c r="C12" s="112">
        <v>27</v>
      </c>
      <c r="D12" s="192">
        <v>0</v>
      </c>
      <c r="E12" s="138">
        <f t="shared" si="0"/>
        <v>484</v>
      </c>
      <c r="F12" s="113">
        <v>444</v>
      </c>
      <c r="G12" s="193">
        <v>0</v>
      </c>
      <c r="H12" s="113">
        <v>40</v>
      </c>
      <c r="I12" s="138">
        <v>907</v>
      </c>
      <c r="J12" s="113">
        <v>507</v>
      </c>
      <c r="K12" s="152">
        <v>400</v>
      </c>
      <c r="L12" s="220">
        <v>39</v>
      </c>
      <c r="M12" s="112">
        <v>4</v>
      </c>
      <c r="N12" s="113">
        <v>15537</v>
      </c>
      <c r="O12" s="113">
        <v>7917</v>
      </c>
      <c r="P12" s="113">
        <v>7620</v>
      </c>
      <c r="Q12" s="132">
        <f t="shared" si="2"/>
        <v>17.925925925925927</v>
      </c>
      <c r="R12" s="132">
        <f t="shared" si="3"/>
        <v>575.4444444444445</v>
      </c>
      <c r="S12" s="133">
        <f t="shared" si="4"/>
        <v>32.10123966942149</v>
      </c>
      <c r="T12" s="134">
        <f t="shared" si="5"/>
        <v>17.130099228224918</v>
      </c>
    </row>
    <row r="13" spans="1:20" ht="10.5" customHeight="1">
      <c r="A13" s="129" t="s">
        <v>5</v>
      </c>
      <c r="B13" s="137">
        <v>15</v>
      </c>
      <c r="C13" s="112">
        <v>15</v>
      </c>
      <c r="D13" s="192">
        <v>0</v>
      </c>
      <c r="E13" s="138">
        <f t="shared" si="0"/>
        <v>297</v>
      </c>
      <c r="F13" s="113">
        <v>266</v>
      </c>
      <c r="G13" s="193">
        <v>0</v>
      </c>
      <c r="H13" s="113">
        <v>31</v>
      </c>
      <c r="I13" s="138">
        <v>542</v>
      </c>
      <c r="J13" s="113">
        <v>289</v>
      </c>
      <c r="K13" s="152">
        <v>253</v>
      </c>
      <c r="L13" s="220">
        <v>20</v>
      </c>
      <c r="M13" s="112">
        <v>4</v>
      </c>
      <c r="N13" s="113">
        <v>9303</v>
      </c>
      <c r="O13" s="113">
        <v>4748</v>
      </c>
      <c r="P13" s="113">
        <v>4555</v>
      </c>
      <c r="Q13" s="132">
        <f t="shared" si="2"/>
        <v>19.8</v>
      </c>
      <c r="R13" s="132">
        <f t="shared" si="3"/>
        <v>620.2</v>
      </c>
      <c r="S13" s="133">
        <f t="shared" si="4"/>
        <v>31.32323232323232</v>
      </c>
      <c r="T13" s="134">
        <f t="shared" si="5"/>
        <v>17.16420664206642</v>
      </c>
    </row>
    <row r="14" spans="1:20" ht="10.5" customHeight="1">
      <c r="A14" s="129" t="s">
        <v>6</v>
      </c>
      <c r="B14" s="137">
        <v>9</v>
      </c>
      <c r="C14" s="112">
        <v>9</v>
      </c>
      <c r="D14" s="192">
        <v>0</v>
      </c>
      <c r="E14" s="138">
        <f t="shared" si="0"/>
        <v>123</v>
      </c>
      <c r="F14" s="113">
        <v>109</v>
      </c>
      <c r="G14" s="193">
        <v>0</v>
      </c>
      <c r="H14" s="113">
        <v>14</v>
      </c>
      <c r="I14" s="138">
        <v>241</v>
      </c>
      <c r="J14" s="113">
        <v>144</v>
      </c>
      <c r="K14" s="152">
        <v>97</v>
      </c>
      <c r="L14" s="220">
        <v>9</v>
      </c>
      <c r="M14" s="112">
        <v>1</v>
      </c>
      <c r="N14" s="113">
        <v>3785</v>
      </c>
      <c r="O14" s="113">
        <v>1977</v>
      </c>
      <c r="P14" s="113">
        <v>1808</v>
      </c>
      <c r="Q14" s="132">
        <f t="shared" si="2"/>
        <v>13.666666666666666</v>
      </c>
      <c r="R14" s="132">
        <f t="shared" si="3"/>
        <v>420.55555555555554</v>
      </c>
      <c r="S14" s="133">
        <f t="shared" si="4"/>
        <v>30.772357723577237</v>
      </c>
      <c r="T14" s="134">
        <f t="shared" si="5"/>
        <v>15.705394190871369</v>
      </c>
    </row>
    <row r="15" spans="1:20" ht="9" customHeight="1">
      <c r="A15" s="129"/>
      <c r="B15" s="137"/>
      <c r="C15" s="143"/>
      <c r="D15" s="143"/>
      <c r="E15" s="138"/>
      <c r="F15" s="130"/>
      <c r="G15" s="130"/>
      <c r="H15" s="130"/>
      <c r="I15" s="138"/>
      <c r="J15" s="130"/>
      <c r="L15" s="167"/>
      <c r="M15" s="143"/>
      <c r="N15" s="130"/>
      <c r="O15" s="130"/>
      <c r="P15" s="130"/>
      <c r="Q15" s="132"/>
      <c r="R15" s="132"/>
      <c r="S15" s="132"/>
      <c r="T15" s="224"/>
    </row>
    <row r="16" spans="1:20" s="135" customFormat="1" ht="11.25" customHeight="1">
      <c r="A16" s="136" t="s">
        <v>118</v>
      </c>
      <c r="B16" s="137">
        <f>SUM(C16:D16)</f>
        <v>73</v>
      </c>
      <c r="C16" s="144">
        <f aca="true" t="shared" si="6" ref="C16:P16">SUM(C17:C22)</f>
        <v>72</v>
      </c>
      <c r="D16" s="144">
        <f t="shared" si="6"/>
        <v>1</v>
      </c>
      <c r="E16" s="138">
        <f t="shared" si="0"/>
        <v>1196</v>
      </c>
      <c r="F16" s="146">
        <f t="shared" si="6"/>
        <v>1016</v>
      </c>
      <c r="G16" s="191">
        <v>0</v>
      </c>
      <c r="H16" s="146">
        <f t="shared" si="6"/>
        <v>180</v>
      </c>
      <c r="I16" s="138">
        <f>SUM(J16:K16)</f>
        <v>2239</v>
      </c>
      <c r="J16" s="146">
        <f t="shared" si="6"/>
        <v>1276</v>
      </c>
      <c r="K16" s="147">
        <f t="shared" si="6"/>
        <v>963</v>
      </c>
      <c r="L16" s="216">
        <f>SUM(L17:L22)</f>
        <v>86</v>
      </c>
      <c r="M16" s="144">
        <f t="shared" si="6"/>
        <v>9</v>
      </c>
      <c r="N16" s="146">
        <f t="shared" si="6"/>
        <v>35541</v>
      </c>
      <c r="O16" s="146">
        <f t="shared" si="6"/>
        <v>18211</v>
      </c>
      <c r="P16" s="146">
        <f t="shared" si="6"/>
        <v>17330</v>
      </c>
      <c r="Q16" s="148">
        <f>E16/B16</f>
        <v>16.383561643835616</v>
      </c>
      <c r="R16" s="148">
        <f>N16/B16</f>
        <v>486.86301369863014</v>
      </c>
      <c r="S16" s="149">
        <f>N16/E16</f>
        <v>29.71655518394649</v>
      </c>
      <c r="T16" s="150">
        <f>N16/I16</f>
        <v>15.873604287628405</v>
      </c>
    </row>
    <row r="17" spans="1:20" ht="11.25" customHeight="1">
      <c r="A17" s="129" t="s">
        <v>7</v>
      </c>
      <c r="B17" s="137">
        <v>21</v>
      </c>
      <c r="C17" s="112">
        <v>20</v>
      </c>
      <c r="D17" s="112">
        <v>1</v>
      </c>
      <c r="E17" s="138">
        <f t="shared" si="0"/>
        <v>342</v>
      </c>
      <c r="F17" s="113">
        <v>300</v>
      </c>
      <c r="G17" s="193">
        <v>0</v>
      </c>
      <c r="H17" s="113">
        <v>42</v>
      </c>
      <c r="I17" s="138">
        <v>638</v>
      </c>
      <c r="J17" s="113">
        <v>340</v>
      </c>
      <c r="K17" s="152">
        <v>298</v>
      </c>
      <c r="L17" s="220">
        <v>25</v>
      </c>
      <c r="M17" s="112">
        <v>2</v>
      </c>
      <c r="N17" s="113">
        <v>10773</v>
      </c>
      <c r="O17" s="113">
        <v>5529</v>
      </c>
      <c r="P17" s="113">
        <v>5244</v>
      </c>
      <c r="Q17" s="132">
        <f>E17/B17</f>
        <v>16.285714285714285</v>
      </c>
      <c r="R17" s="132">
        <f>N17/B17</f>
        <v>513</v>
      </c>
      <c r="S17" s="133">
        <f t="shared" si="4"/>
        <v>31.5</v>
      </c>
      <c r="T17" s="134">
        <f t="shared" si="5"/>
        <v>16.885579937304076</v>
      </c>
    </row>
    <row r="18" spans="1:20" s="234" customFormat="1" ht="11.25" customHeight="1">
      <c r="A18" s="230" t="s">
        <v>8</v>
      </c>
      <c r="B18" s="137">
        <v>21</v>
      </c>
      <c r="C18" s="112">
        <v>21</v>
      </c>
      <c r="D18" s="192">
        <v>0</v>
      </c>
      <c r="E18" s="137">
        <f t="shared" si="0"/>
        <v>348</v>
      </c>
      <c r="F18" s="179">
        <v>295</v>
      </c>
      <c r="G18" s="192">
        <v>0</v>
      </c>
      <c r="H18" s="179">
        <v>53</v>
      </c>
      <c r="I18" s="137">
        <v>639</v>
      </c>
      <c r="J18" s="179">
        <v>369</v>
      </c>
      <c r="K18" s="180">
        <v>270</v>
      </c>
      <c r="L18" s="220">
        <v>23</v>
      </c>
      <c r="M18" s="112">
        <v>5</v>
      </c>
      <c r="N18" s="179">
        <v>10234</v>
      </c>
      <c r="O18" s="179">
        <v>5209</v>
      </c>
      <c r="P18" s="179">
        <v>5025</v>
      </c>
      <c r="Q18" s="169">
        <f t="shared" si="2"/>
        <v>16.571428571428573</v>
      </c>
      <c r="R18" s="169">
        <f t="shared" si="3"/>
        <v>487.3333333333333</v>
      </c>
      <c r="S18" s="170">
        <f t="shared" si="4"/>
        <v>29.408045977011493</v>
      </c>
      <c r="T18" s="171">
        <f t="shared" si="5"/>
        <v>16.01564945226917</v>
      </c>
    </row>
    <row r="19" spans="1:20" ht="11.25" customHeight="1">
      <c r="A19" s="129" t="s">
        <v>9</v>
      </c>
      <c r="B19" s="137">
        <v>11</v>
      </c>
      <c r="C19" s="112">
        <v>11</v>
      </c>
      <c r="D19" s="192">
        <v>0</v>
      </c>
      <c r="E19" s="138">
        <f t="shared" si="0"/>
        <v>143</v>
      </c>
      <c r="F19" s="113">
        <v>122</v>
      </c>
      <c r="G19" s="193">
        <v>0</v>
      </c>
      <c r="H19" s="113">
        <v>21</v>
      </c>
      <c r="I19" s="138">
        <v>287</v>
      </c>
      <c r="J19" s="113">
        <v>176</v>
      </c>
      <c r="K19" s="152">
        <v>111</v>
      </c>
      <c r="L19" s="220">
        <v>13</v>
      </c>
      <c r="M19" s="112">
        <v>1</v>
      </c>
      <c r="N19" s="113">
        <v>4096</v>
      </c>
      <c r="O19" s="113">
        <v>2133</v>
      </c>
      <c r="P19" s="113">
        <v>1963</v>
      </c>
      <c r="Q19" s="132">
        <f t="shared" si="2"/>
        <v>13</v>
      </c>
      <c r="R19" s="132">
        <f t="shared" si="3"/>
        <v>372.3636363636364</v>
      </c>
      <c r="S19" s="133">
        <f t="shared" si="4"/>
        <v>28.643356643356643</v>
      </c>
      <c r="T19" s="134">
        <f t="shared" si="5"/>
        <v>14.27177700348432</v>
      </c>
    </row>
    <row r="20" spans="1:20" ht="11.25" customHeight="1">
      <c r="A20" s="129" t="s">
        <v>10</v>
      </c>
      <c r="B20" s="137">
        <v>9</v>
      </c>
      <c r="C20" s="112">
        <v>9</v>
      </c>
      <c r="D20" s="192">
        <v>0</v>
      </c>
      <c r="E20" s="138">
        <f t="shared" si="0"/>
        <v>162</v>
      </c>
      <c r="F20" s="113">
        <v>137</v>
      </c>
      <c r="G20" s="193">
        <v>0</v>
      </c>
      <c r="H20" s="113">
        <v>25</v>
      </c>
      <c r="I20" s="138">
        <v>294</v>
      </c>
      <c r="J20" s="113">
        <v>166</v>
      </c>
      <c r="K20" s="152">
        <v>128</v>
      </c>
      <c r="L20" s="220">
        <v>11</v>
      </c>
      <c r="M20" s="112">
        <v>1</v>
      </c>
      <c r="N20" s="113">
        <v>4749</v>
      </c>
      <c r="O20" s="113">
        <v>2434</v>
      </c>
      <c r="P20" s="113">
        <v>2315</v>
      </c>
      <c r="Q20" s="132">
        <f t="shared" si="2"/>
        <v>18</v>
      </c>
      <c r="R20" s="132">
        <f t="shared" si="3"/>
        <v>527.6666666666666</v>
      </c>
      <c r="S20" s="133">
        <f t="shared" si="4"/>
        <v>29.314814814814813</v>
      </c>
      <c r="T20" s="134">
        <f t="shared" si="5"/>
        <v>16.153061224489797</v>
      </c>
    </row>
    <row r="21" spans="1:20" ht="11.25" customHeight="1">
      <c r="A21" s="129" t="s">
        <v>11</v>
      </c>
      <c r="B21" s="137">
        <v>6</v>
      </c>
      <c r="C21" s="112">
        <v>6</v>
      </c>
      <c r="D21" s="192">
        <v>0</v>
      </c>
      <c r="E21" s="138">
        <f t="shared" si="0"/>
        <v>110</v>
      </c>
      <c r="F21" s="113">
        <v>86</v>
      </c>
      <c r="G21" s="193">
        <v>0</v>
      </c>
      <c r="H21" s="113">
        <v>24</v>
      </c>
      <c r="I21" s="138">
        <v>212</v>
      </c>
      <c r="J21" s="113">
        <v>122</v>
      </c>
      <c r="K21" s="152">
        <v>90</v>
      </c>
      <c r="L21" s="220">
        <v>8</v>
      </c>
      <c r="M21" s="192">
        <v>0</v>
      </c>
      <c r="N21" s="113">
        <v>3017</v>
      </c>
      <c r="O21" s="113">
        <v>1613</v>
      </c>
      <c r="P21" s="113">
        <v>1404</v>
      </c>
      <c r="Q21" s="132">
        <f t="shared" si="2"/>
        <v>18.333333333333332</v>
      </c>
      <c r="R21" s="132">
        <f t="shared" si="3"/>
        <v>502.8333333333333</v>
      </c>
      <c r="S21" s="133">
        <f t="shared" si="4"/>
        <v>27.427272727272726</v>
      </c>
      <c r="T21" s="134">
        <f t="shared" si="5"/>
        <v>14.231132075471699</v>
      </c>
    </row>
    <row r="22" spans="1:20" ht="11.25" customHeight="1">
      <c r="A22" s="129" t="s">
        <v>1</v>
      </c>
      <c r="B22" s="137">
        <v>5</v>
      </c>
      <c r="C22" s="112">
        <v>5</v>
      </c>
      <c r="D22" s="192">
        <v>0</v>
      </c>
      <c r="E22" s="138">
        <f t="shared" si="0"/>
        <v>91</v>
      </c>
      <c r="F22" s="113">
        <v>76</v>
      </c>
      <c r="G22" s="193">
        <v>0</v>
      </c>
      <c r="H22" s="113">
        <v>15</v>
      </c>
      <c r="I22" s="138">
        <v>169</v>
      </c>
      <c r="J22" s="113">
        <v>103</v>
      </c>
      <c r="K22" s="152">
        <v>66</v>
      </c>
      <c r="L22" s="220">
        <v>6</v>
      </c>
      <c r="M22" s="192">
        <v>0</v>
      </c>
      <c r="N22" s="113">
        <v>2672</v>
      </c>
      <c r="O22" s="113">
        <v>1293</v>
      </c>
      <c r="P22" s="113">
        <v>1379</v>
      </c>
      <c r="Q22" s="132">
        <f t="shared" si="2"/>
        <v>18.2</v>
      </c>
      <c r="R22" s="132">
        <f t="shared" si="3"/>
        <v>534.4</v>
      </c>
      <c r="S22" s="133">
        <f t="shared" si="4"/>
        <v>29.36263736263736</v>
      </c>
      <c r="T22" s="134">
        <f t="shared" si="5"/>
        <v>15.810650887573965</v>
      </c>
    </row>
    <row r="23" spans="1:20" ht="9" customHeight="1">
      <c r="A23" s="129"/>
      <c r="B23" s="137"/>
      <c r="C23" s="143"/>
      <c r="D23" s="143"/>
      <c r="E23" s="138"/>
      <c r="F23" s="130"/>
      <c r="G23" s="130"/>
      <c r="H23" s="130"/>
      <c r="I23" s="138"/>
      <c r="J23" s="130"/>
      <c r="L23" s="167"/>
      <c r="M23" s="143"/>
      <c r="N23" s="130"/>
      <c r="O23" s="130"/>
      <c r="P23" s="130"/>
      <c r="Q23" s="132"/>
      <c r="R23" s="132"/>
      <c r="S23" s="132"/>
      <c r="T23" s="224"/>
    </row>
    <row r="24" spans="1:20" s="135" customFormat="1" ht="11.25" customHeight="1">
      <c r="A24" s="136" t="s">
        <v>66</v>
      </c>
      <c r="B24" s="137">
        <f>SUM(C24:D24)</f>
        <v>70</v>
      </c>
      <c r="C24" s="144">
        <f aca="true" t="shared" si="7" ref="C24:P24">SUM(C25:C40)</f>
        <v>70</v>
      </c>
      <c r="D24" s="197">
        <v>0</v>
      </c>
      <c r="E24" s="138">
        <f t="shared" si="0"/>
        <v>921</v>
      </c>
      <c r="F24" s="146">
        <f t="shared" si="7"/>
        <v>741</v>
      </c>
      <c r="G24" s="191">
        <v>0</v>
      </c>
      <c r="H24" s="146">
        <f t="shared" si="7"/>
        <v>180</v>
      </c>
      <c r="I24" s="138">
        <f>SUM(J24:K24)</f>
        <v>1827</v>
      </c>
      <c r="J24" s="146">
        <f t="shared" si="7"/>
        <v>1013</v>
      </c>
      <c r="K24" s="147">
        <f t="shared" si="7"/>
        <v>814</v>
      </c>
      <c r="L24" s="216">
        <f t="shared" si="7"/>
        <v>84</v>
      </c>
      <c r="M24" s="144">
        <f t="shared" si="7"/>
        <v>8</v>
      </c>
      <c r="N24" s="146">
        <f t="shared" si="7"/>
        <v>24282</v>
      </c>
      <c r="O24" s="146">
        <f t="shared" si="7"/>
        <v>12420</v>
      </c>
      <c r="P24" s="146">
        <f t="shared" si="7"/>
        <v>11862</v>
      </c>
      <c r="Q24" s="148">
        <f t="shared" si="2"/>
        <v>13.157142857142857</v>
      </c>
      <c r="R24" s="148">
        <f t="shared" si="3"/>
        <v>346.8857142857143</v>
      </c>
      <c r="S24" s="149">
        <f t="shared" si="4"/>
        <v>26.364820846905538</v>
      </c>
      <c r="T24" s="150">
        <f t="shared" si="5"/>
        <v>13.29064039408867</v>
      </c>
    </row>
    <row r="25" spans="1:20" ht="11.25" customHeight="1">
      <c r="A25" s="129" t="s">
        <v>12</v>
      </c>
      <c r="B25" s="137">
        <v>11</v>
      </c>
      <c r="C25" s="112">
        <v>11</v>
      </c>
      <c r="D25" s="192">
        <v>0</v>
      </c>
      <c r="E25" s="138">
        <f t="shared" si="0"/>
        <v>151</v>
      </c>
      <c r="F25" s="113">
        <v>126</v>
      </c>
      <c r="G25" s="193">
        <v>0</v>
      </c>
      <c r="H25" s="113">
        <v>25</v>
      </c>
      <c r="I25" s="138">
        <v>294</v>
      </c>
      <c r="J25" s="113">
        <v>154</v>
      </c>
      <c r="K25" s="152">
        <v>140</v>
      </c>
      <c r="L25" s="220">
        <v>14</v>
      </c>
      <c r="M25" s="112">
        <v>3</v>
      </c>
      <c r="N25" s="113">
        <v>4180</v>
      </c>
      <c r="O25" s="113">
        <v>2191</v>
      </c>
      <c r="P25" s="113">
        <v>1989</v>
      </c>
      <c r="Q25" s="132">
        <f t="shared" si="2"/>
        <v>13.727272727272727</v>
      </c>
      <c r="R25" s="132">
        <f t="shared" si="3"/>
        <v>380</v>
      </c>
      <c r="S25" s="133">
        <f t="shared" si="4"/>
        <v>27.68211920529801</v>
      </c>
      <c r="T25" s="134">
        <f t="shared" si="5"/>
        <v>14.217687074829932</v>
      </c>
    </row>
    <row r="26" spans="1:20" ht="11.25" customHeight="1">
      <c r="A26" s="129" t="s">
        <v>13</v>
      </c>
      <c r="B26" s="137">
        <v>8</v>
      </c>
      <c r="C26" s="112">
        <v>8</v>
      </c>
      <c r="D26" s="192">
        <v>0</v>
      </c>
      <c r="E26" s="138">
        <f t="shared" si="0"/>
        <v>122</v>
      </c>
      <c r="F26" s="113">
        <v>100</v>
      </c>
      <c r="G26" s="193">
        <v>0</v>
      </c>
      <c r="H26" s="113">
        <v>22</v>
      </c>
      <c r="I26" s="138">
        <v>229</v>
      </c>
      <c r="J26" s="113">
        <v>131</v>
      </c>
      <c r="K26" s="152">
        <v>98</v>
      </c>
      <c r="L26" s="220">
        <v>8</v>
      </c>
      <c r="M26" s="192">
        <v>0</v>
      </c>
      <c r="N26" s="113">
        <v>3235</v>
      </c>
      <c r="O26" s="113">
        <v>1650</v>
      </c>
      <c r="P26" s="113">
        <v>1585</v>
      </c>
      <c r="Q26" s="132">
        <f t="shared" si="2"/>
        <v>15.25</v>
      </c>
      <c r="R26" s="132">
        <f t="shared" si="3"/>
        <v>404.375</v>
      </c>
      <c r="S26" s="133">
        <f t="shared" si="4"/>
        <v>26.516393442622952</v>
      </c>
      <c r="T26" s="134">
        <f t="shared" si="5"/>
        <v>14.126637554585153</v>
      </c>
    </row>
    <row r="27" spans="1:20" ht="11.25" customHeight="1">
      <c r="A27" s="129" t="s">
        <v>14</v>
      </c>
      <c r="B27" s="137">
        <v>5</v>
      </c>
      <c r="C27" s="112">
        <v>5</v>
      </c>
      <c r="D27" s="192">
        <v>0</v>
      </c>
      <c r="E27" s="138">
        <f t="shared" si="0"/>
        <v>88</v>
      </c>
      <c r="F27" s="113">
        <v>74</v>
      </c>
      <c r="G27" s="193">
        <v>0</v>
      </c>
      <c r="H27" s="113">
        <v>14</v>
      </c>
      <c r="I27" s="138">
        <v>161</v>
      </c>
      <c r="J27" s="113">
        <v>83</v>
      </c>
      <c r="K27" s="152">
        <v>78</v>
      </c>
      <c r="L27" s="220">
        <v>6</v>
      </c>
      <c r="M27" s="112">
        <v>1</v>
      </c>
      <c r="N27" s="113">
        <v>2481</v>
      </c>
      <c r="O27" s="113">
        <v>1295</v>
      </c>
      <c r="P27" s="113">
        <v>1186</v>
      </c>
      <c r="Q27" s="132">
        <f t="shared" si="2"/>
        <v>17.6</v>
      </c>
      <c r="R27" s="132">
        <f t="shared" si="3"/>
        <v>496.2</v>
      </c>
      <c r="S27" s="133">
        <f t="shared" si="4"/>
        <v>28.193181818181817</v>
      </c>
      <c r="T27" s="134">
        <f t="shared" si="5"/>
        <v>15.409937888198758</v>
      </c>
    </row>
    <row r="28" spans="1:20" ht="11.25" customHeight="1">
      <c r="A28" s="129" t="s">
        <v>15</v>
      </c>
      <c r="B28" s="137">
        <v>4</v>
      </c>
      <c r="C28" s="112">
        <v>4</v>
      </c>
      <c r="D28" s="192">
        <v>0</v>
      </c>
      <c r="E28" s="138">
        <f t="shared" si="0"/>
        <v>63</v>
      </c>
      <c r="F28" s="113">
        <v>46</v>
      </c>
      <c r="G28" s="193">
        <v>0</v>
      </c>
      <c r="H28" s="113">
        <v>17</v>
      </c>
      <c r="I28" s="138">
        <v>122</v>
      </c>
      <c r="J28" s="113">
        <v>78</v>
      </c>
      <c r="K28" s="152">
        <v>44</v>
      </c>
      <c r="L28" s="220">
        <v>4</v>
      </c>
      <c r="M28" s="277">
        <v>1</v>
      </c>
      <c r="N28" s="113">
        <v>1602</v>
      </c>
      <c r="O28" s="113">
        <v>808</v>
      </c>
      <c r="P28" s="113">
        <v>794</v>
      </c>
      <c r="Q28" s="132">
        <f t="shared" si="2"/>
        <v>15.75</v>
      </c>
      <c r="R28" s="132">
        <f t="shared" si="3"/>
        <v>400.5</v>
      </c>
      <c r="S28" s="133">
        <f t="shared" si="4"/>
        <v>25.428571428571427</v>
      </c>
      <c r="T28" s="134">
        <f t="shared" si="5"/>
        <v>13.131147540983607</v>
      </c>
    </row>
    <row r="29" spans="1:20" ht="11.25" customHeight="1">
      <c r="A29" s="129" t="s">
        <v>16</v>
      </c>
      <c r="B29" s="137">
        <v>9</v>
      </c>
      <c r="C29" s="112">
        <v>9</v>
      </c>
      <c r="D29" s="192">
        <v>0</v>
      </c>
      <c r="E29" s="138">
        <f t="shared" si="0"/>
        <v>110</v>
      </c>
      <c r="F29" s="113">
        <v>90</v>
      </c>
      <c r="G29" s="193">
        <v>0</v>
      </c>
      <c r="H29" s="113">
        <v>20</v>
      </c>
      <c r="I29" s="138">
        <v>211</v>
      </c>
      <c r="J29" s="113">
        <v>118</v>
      </c>
      <c r="K29" s="152">
        <v>93</v>
      </c>
      <c r="L29" s="220">
        <v>11</v>
      </c>
      <c r="M29" s="112">
        <v>1</v>
      </c>
      <c r="N29" s="113">
        <v>2922</v>
      </c>
      <c r="O29" s="113">
        <v>1502</v>
      </c>
      <c r="P29" s="113">
        <v>1420</v>
      </c>
      <c r="Q29" s="132">
        <f t="shared" si="2"/>
        <v>12.222222222222221</v>
      </c>
      <c r="R29" s="132">
        <f t="shared" si="3"/>
        <v>324.6666666666667</v>
      </c>
      <c r="S29" s="133">
        <f t="shared" si="4"/>
        <v>26.563636363636363</v>
      </c>
      <c r="T29" s="134">
        <f t="shared" si="5"/>
        <v>13.848341232227488</v>
      </c>
    </row>
    <row r="30" spans="1:20" ht="11.25" customHeight="1">
      <c r="A30" s="129" t="s">
        <v>17</v>
      </c>
      <c r="B30" s="137">
        <v>5</v>
      </c>
      <c r="C30" s="112">
        <v>5</v>
      </c>
      <c r="D30" s="192">
        <v>0</v>
      </c>
      <c r="E30" s="138">
        <f t="shared" si="0"/>
        <v>71</v>
      </c>
      <c r="F30" s="113">
        <v>59</v>
      </c>
      <c r="G30" s="193">
        <v>0</v>
      </c>
      <c r="H30" s="113">
        <v>12</v>
      </c>
      <c r="I30" s="138">
        <v>134</v>
      </c>
      <c r="J30" s="113">
        <v>75</v>
      </c>
      <c r="K30" s="152">
        <v>59</v>
      </c>
      <c r="L30" s="220">
        <v>7</v>
      </c>
      <c r="M30" s="112">
        <v>2</v>
      </c>
      <c r="N30" s="113">
        <v>1970</v>
      </c>
      <c r="O30" s="113">
        <v>1013</v>
      </c>
      <c r="P30" s="113">
        <v>957</v>
      </c>
      <c r="Q30" s="132">
        <f t="shared" si="2"/>
        <v>14.2</v>
      </c>
      <c r="R30" s="132">
        <f t="shared" si="3"/>
        <v>394</v>
      </c>
      <c r="S30" s="133">
        <f t="shared" si="4"/>
        <v>27.746478873239436</v>
      </c>
      <c r="T30" s="134">
        <f t="shared" si="5"/>
        <v>14.701492537313433</v>
      </c>
    </row>
    <row r="31" spans="1:20" ht="11.25" customHeight="1">
      <c r="A31" s="129" t="s">
        <v>18</v>
      </c>
      <c r="B31" s="137">
        <v>3</v>
      </c>
      <c r="C31" s="112">
        <v>3</v>
      </c>
      <c r="D31" s="192">
        <v>0</v>
      </c>
      <c r="E31" s="138">
        <f t="shared" si="0"/>
        <v>43</v>
      </c>
      <c r="F31" s="113">
        <v>34</v>
      </c>
      <c r="G31" s="193">
        <v>0</v>
      </c>
      <c r="H31" s="113">
        <v>9</v>
      </c>
      <c r="I31" s="138">
        <v>88</v>
      </c>
      <c r="J31" s="113">
        <v>54</v>
      </c>
      <c r="K31" s="152">
        <v>34</v>
      </c>
      <c r="L31" s="220">
        <v>5</v>
      </c>
      <c r="M31" s="192">
        <v>0</v>
      </c>
      <c r="N31" s="113">
        <v>1155</v>
      </c>
      <c r="O31" s="113">
        <v>565</v>
      </c>
      <c r="P31" s="113">
        <v>590</v>
      </c>
      <c r="Q31" s="132">
        <f t="shared" si="2"/>
        <v>14.333333333333334</v>
      </c>
      <c r="R31" s="132">
        <f t="shared" si="3"/>
        <v>385</v>
      </c>
      <c r="S31" s="133">
        <f t="shared" si="4"/>
        <v>26.86046511627907</v>
      </c>
      <c r="T31" s="134">
        <f t="shared" si="5"/>
        <v>13.125</v>
      </c>
    </row>
    <row r="32" spans="1:20" ht="11.25" customHeight="1">
      <c r="A32" s="129" t="s">
        <v>19</v>
      </c>
      <c r="B32" s="137">
        <v>1</v>
      </c>
      <c r="C32" s="112">
        <v>1</v>
      </c>
      <c r="D32" s="192">
        <v>0</v>
      </c>
      <c r="E32" s="138">
        <f t="shared" si="0"/>
        <v>18</v>
      </c>
      <c r="F32" s="113">
        <v>14</v>
      </c>
      <c r="G32" s="193">
        <v>0</v>
      </c>
      <c r="H32" s="113">
        <v>4</v>
      </c>
      <c r="I32" s="138">
        <v>32</v>
      </c>
      <c r="J32" s="113">
        <v>19</v>
      </c>
      <c r="K32" s="152">
        <v>13</v>
      </c>
      <c r="L32" s="220">
        <v>1</v>
      </c>
      <c r="M32" s="192">
        <v>0</v>
      </c>
      <c r="N32" s="113">
        <v>509</v>
      </c>
      <c r="O32" s="113">
        <v>252</v>
      </c>
      <c r="P32" s="113">
        <v>257</v>
      </c>
      <c r="Q32" s="132">
        <f t="shared" si="2"/>
        <v>18</v>
      </c>
      <c r="R32" s="132">
        <f t="shared" si="3"/>
        <v>509</v>
      </c>
      <c r="S32" s="133">
        <f t="shared" si="4"/>
        <v>28.27777777777778</v>
      </c>
      <c r="T32" s="134">
        <f t="shared" si="5"/>
        <v>15.90625</v>
      </c>
    </row>
    <row r="33" spans="1:20" ht="11.25" customHeight="1">
      <c r="A33" s="129" t="s">
        <v>20</v>
      </c>
      <c r="B33" s="137">
        <v>1</v>
      </c>
      <c r="C33" s="112">
        <v>1</v>
      </c>
      <c r="D33" s="192">
        <v>0</v>
      </c>
      <c r="E33" s="138">
        <f t="shared" si="0"/>
        <v>12</v>
      </c>
      <c r="F33" s="113">
        <v>10</v>
      </c>
      <c r="G33" s="193">
        <v>0</v>
      </c>
      <c r="H33" s="113">
        <v>2</v>
      </c>
      <c r="I33" s="138">
        <v>26</v>
      </c>
      <c r="J33" s="113">
        <v>14</v>
      </c>
      <c r="K33" s="152">
        <v>12</v>
      </c>
      <c r="L33" s="220">
        <v>1</v>
      </c>
      <c r="M33" s="192">
        <v>0</v>
      </c>
      <c r="N33" s="113">
        <v>348</v>
      </c>
      <c r="O33" s="113">
        <v>161</v>
      </c>
      <c r="P33" s="113">
        <v>187</v>
      </c>
      <c r="Q33" s="132">
        <f t="shared" si="2"/>
        <v>12</v>
      </c>
      <c r="R33" s="132">
        <f t="shared" si="3"/>
        <v>348</v>
      </c>
      <c r="S33" s="133">
        <f t="shared" si="4"/>
        <v>29</v>
      </c>
      <c r="T33" s="134">
        <f t="shared" si="5"/>
        <v>13.384615384615385</v>
      </c>
    </row>
    <row r="34" spans="1:20" ht="11.25" customHeight="1">
      <c r="A34" s="129" t="s">
        <v>21</v>
      </c>
      <c r="B34" s="137">
        <v>7</v>
      </c>
      <c r="C34" s="112">
        <v>7</v>
      </c>
      <c r="D34" s="192">
        <v>0</v>
      </c>
      <c r="E34" s="138">
        <f t="shared" si="0"/>
        <v>66</v>
      </c>
      <c r="F34" s="113">
        <v>52</v>
      </c>
      <c r="G34" s="193">
        <v>0</v>
      </c>
      <c r="H34" s="113">
        <v>14</v>
      </c>
      <c r="I34" s="138">
        <v>150</v>
      </c>
      <c r="J34" s="113">
        <v>81</v>
      </c>
      <c r="K34" s="152">
        <v>69</v>
      </c>
      <c r="L34" s="220">
        <v>9</v>
      </c>
      <c r="M34" s="192">
        <v>0</v>
      </c>
      <c r="N34" s="113">
        <v>1585</v>
      </c>
      <c r="O34" s="113">
        <v>806</v>
      </c>
      <c r="P34" s="113">
        <v>779</v>
      </c>
      <c r="Q34" s="132">
        <f t="shared" si="2"/>
        <v>9.428571428571429</v>
      </c>
      <c r="R34" s="132">
        <f t="shared" si="3"/>
        <v>226.42857142857142</v>
      </c>
      <c r="S34" s="133">
        <f t="shared" si="4"/>
        <v>24.015151515151516</v>
      </c>
      <c r="T34" s="134">
        <f t="shared" si="5"/>
        <v>10.566666666666666</v>
      </c>
    </row>
    <row r="35" spans="1:20" ht="11.25" customHeight="1">
      <c r="A35" s="129" t="s">
        <v>67</v>
      </c>
      <c r="B35" s="137">
        <v>1</v>
      </c>
      <c r="C35" s="112">
        <v>1</v>
      </c>
      <c r="D35" s="192">
        <v>0</v>
      </c>
      <c r="E35" s="138">
        <f t="shared" si="0"/>
        <v>8</v>
      </c>
      <c r="F35" s="113">
        <v>6</v>
      </c>
      <c r="G35" s="193">
        <v>0</v>
      </c>
      <c r="H35" s="113">
        <v>2</v>
      </c>
      <c r="I35" s="138">
        <v>16</v>
      </c>
      <c r="J35" s="113">
        <v>8</v>
      </c>
      <c r="K35" s="152">
        <v>8</v>
      </c>
      <c r="L35" s="220">
        <v>1</v>
      </c>
      <c r="M35" s="192">
        <v>0</v>
      </c>
      <c r="N35" s="113">
        <v>114</v>
      </c>
      <c r="O35" s="113">
        <v>60</v>
      </c>
      <c r="P35" s="113">
        <v>54</v>
      </c>
      <c r="Q35" s="132">
        <f t="shared" si="2"/>
        <v>8</v>
      </c>
      <c r="R35" s="132">
        <f t="shared" si="3"/>
        <v>114</v>
      </c>
      <c r="S35" s="133">
        <f t="shared" si="4"/>
        <v>14.25</v>
      </c>
      <c r="T35" s="134">
        <f t="shared" si="5"/>
        <v>7.125</v>
      </c>
    </row>
    <row r="36" spans="1:20" ht="11.25" customHeight="1">
      <c r="A36" s="129" t="s">
        <v>22</v>
      </c>
      <c r="B36" s="137">
        <v>1</v>
      </c>
      <c r="C36" s="112">
        <v>1</v>
      </c>
      <c r="D36" s="192">
        <v>0</v>
      </c>
      <c r="E36" s="138">
        <f t="shared" si="0"/>
        <v>11</v>
      </c>
      <c r="F36" s="113">
        <v>9</v>
      </c>
      <c r="G36" s="193">
        <v>0</v>
      </c>
      <c r="H36" s="113">
        <v>2</v>
      </c>
      <c r="I36" s="138">
        <v>26</v>
      </c>
      <c r="J36" s="113">
        <v>17</v>
      </c>
      <c r="K36" s="152">
        <v>9</v>
      </c>
      <c r="L36" s="220">
        <v>1</v>
      </c>
      <c r="M36" s="192">
        <v>0</v>
      </c>
      <c r="N36" s="113">
        <v>316</v>
      </c>
      <c r="O36" s="113">
        <v>166</v>
      </c>
      <c r="P36" s="113">
        <v>150</v>
      </c>
      <c r="Q36" s="132">
        <f t="shared" si="2"/>
        <v>11</v>
      </c>
      <c r="R36" s="132">
        <f t="shared" si="3"/>
        <v>316</v>
      </c>
      <c r="S36" s="133">
        <f t="shared" si="4"/>
        <v>28.727272727272727</v>
      </c>
      <c r="T36" s="134">
        <f t="shared" si="5"/>
        <v>12.153846153846153</v>
      </c>
    </row>
    <row r="37" spans="1:20" ht="11.25" customHeight="1">
      <c r="A37" s="129" t="s">
        <v>23</v>
      </c>
      <c r="B37" s="137">
        <v>1</v>
      </c>
      <c r="C37" s="112">
        <v>1</v>
      </c>
      <c r="D37" s="192">
        <v>0</v>
      </c>
      <c r="E37" s="138">
        <f t="shared" si="0"/>
        <v>11</v>
      </c>
      <c r="F37" s="113">
        <v>9</v>
      </c>
      <c r="G37" s="193">
        <v>0</v>
      </c>
      <c r="H37" s="113">
        <v>2</v>
      </c>
      <c r="I37" s="138">
        <v>23</v>
      </c>
      <c r="J37" s="113">
        <v>16</v>
      </c>
      <c r="K37" s="152">
        <v>7</v>
      </c>
      <c r="L37" s="220">
        <v>1</v>
      </c>
      <c r="M37" s="192">
        <v>0</v>
      </c>
      <c r="N37" s="113">
        <v>285</v>
      </c>
      <c r="O37" s="113">
        <v>144</v>
      </c>
      <c r="P37" s="113">
        <v>141</v>
      </c>
      <c r="Q37" s="132">
        <f t="shared" si="2"/>
        <v>11</v>
      </c>
      <c r="R37" s="132">
        <f t="shared" si="3"/>
        <v>285</v>
      </c>
      <c r="S37" s="133">
        <f t="shared" si="4"/>
        <v>25.90909090909091</v>
      </c>
      <c r="T37" s="134">
        <f t="shared" si="5"/>
        <v>12.391304347826088</v>
      </c>
    </row>
    <row r="38" spans="1:20" ht="11.25" customHeight="1">
      <c r="A38" s="129" t="s">
        <v>24</v>
      </c>
      <c r="B38" s="137">
        <v>5</v>
      </c>
      <c r="C38" s="112">
        <v>5</v>
      </c>
      <c r="D38" s="192">
        <v>0</v>
      </c>
      <c r="E38" s="138">
        <f t="shared" si="0"/>
        <v>48</v>
      </c>
      <c r="F38" s="113">
        <v>37</v>
      </c>
      <c r="G38" s="193">
        <v>0</v>
      </c>
      <c r="H38" s="113">
        <v>11</v>
      </c>
      <c r="I38" s="138">
        <v>104</v>
      </c>
      <c r="J38" s="113">
        <v>60</v>
      </c>
      <c r="K38" s="152">
        <v>44</v>
      </c>
      <c r="L38" s="220">
        <v>6</v>
      </c>
      <c r="M38" s="192">
        <v>0</v>
      </c>
      <c r="N38" s="113">
        <v>1157</v>
      </c>
      <c r="O38" s="113">
        <v>587</v>
      </c>
      <c r="P38" s="113">
        <v>570</v>
      </c>
      <c r="Q38" s="132">
        <f t="shared" si="2"/>
        <v>9.6</v>
      </c>
      <c r="R38" s="132">
        <f t="shared" si="3"/>
        <v>231.4</v>
      </c>
      <c r="S38" s="133">
        <f t="shared" si="4"/>
        <v>24.104166666666668</v>
      </c>
      <c r="T38" s="134">
        <f t="shared" si="5"/>
        <v>11.125</v>
      </c>
    </row>
    <row r="39" spans="1:20" ht="11.25" customHeight="1">
      <c r="A39" s="129" t="s">
        <v>25</v>
      </c>
      <c r="B39" s="137">
        <v>5</v>
      </c>
      <c r="C39" s="112">
        <v>5</v>
      </c>
      <c r="D39" s="192">
        <v>0</v>
      </c>
      <c r="E39" s="138">
        <f t="shared" si="0"/>
        <v>62</v>
      </c>
      <c r="F39" s="113">
        <v>48</v>
      </c>
      <c r="G39" s="193">
        <v>0</v>
      </c>
      <c r="H39" s="113">
        <v>14</v>
      </c>
      <c r="I39" s="138">
        <v>133</v>
      </c>
      <c r="J39" s="113">
        <v>66</v>
      </c>
      <c r="K39" s="152">
        <v>67</v>
      </c>
      <c r="L39" s="220">
        <v>6</v>
      </c>
      <c r="M39" s="192">
        <v>0</v>
      </c>
      <c r="N39" s="113">
        <v>1582</v>
      </c>
      <c r="O39" s="113">
        <v>799</v>
      </c>
      <c r="P39" s="113">
        <v>783</v>
      </c>
      <c r="Q39" s="132">
        <f t="shared" si="2"/>
        <v>12.4</v>
      </c>
      <c r="R39" s="132">
        <f t="shared" si="3"/>
        <v>316.4</v>
      </c>
      <c r="S39" s="133">
        <f t="shared" si="4"/>
        <v>25.516129032258064</v>
      </c>
      <c r="T39" s="134">
        <f t="shared" si="5"/>
        <v>11.894736842105264</v>
      </c>
    </row>
    <row r="40" spans="1:20" ht="11.25" customHeight="1">
      <c r="A40" s="159" t="s">
        <v>26</v>
      </c>
      <c r="B40" s="278">
        <v>3</v>
      </c>
      <c r="C40" s="160">
        <v>3</v>
      </c>
      <c r="D40" s="265">
        <v>0</v>
      </c>
      <c r="E40" s="279">
        <f t="shared" si="0"/>
        <v>37</v>
      </c>
      <c r="F40" s="162">
        <v>27</v>
      </c>
      <c r="G40" s="237">
        <v>0</v>
      </c>
      <c r="H40" s="162">
        <v>10</v>
      </c>
      <c r="I40" s="279">
        <v>78</v>
      </c>
      <c r="J40" s="162">
        <v>39</v>
      </c>
      <c r="K40" s="163">
        <v>39</v>
      </c>
      <c r="L40" s="280">
        <v>3</v>
      </c>
      <c r="M40" s="265">
        <v>0</v>
      </c>
      <c r="N40" s="162">
        <v>841</v>
      </c>
      <c r="O40" s="162">
        <v>421</v>
      </c>
      <c r="P40" s="162">
        <v>420</v>
      </c>
      <c r="Q40" s="164">
        <f t="shared" si="2"/>
        <v>12.333333333333334</v>
      </c>
      <c r="R40" s="164">
        <f t="shared" si="3"/>
        <v>280.3333333333333</v>
      </c>
      <c r="S40" s="165">
        <f t="shared" si="4"/>
        <v>22.72972972972973</v>
      </c>
      <c r="T40" s="166">
        <f t="shared" si="5"/>
        <v>10.782051282051283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2755905511811024" footer="0.2362204724409449"/>
  <pageSetup firstPageNumber="46" useFirstPageNumber="1" horizontalDpi="600" verticalDpi="600" orientation="portrait" paperSize="9" scale="185" r:id="rId1"/>
  <headerFooter alignWithMargins="0">
    <oddFooter>&amp;C&amp;"ＭＳ 明朝,標準"&amp;9－ &amp;P －</oddFooter>
  </headerFooter>
  <colBreaks count="1" manualBreakCount="1">
    <brk id="1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T49"/>
  <sheetViews>
    <sheetView showGridLines="0" zoomScale="130" zoomScaleNormal="130" workbookViewId="0" topLeftCell="A1">
      <pane xSplit="1" ySplit="3" topLeftCell="B4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00390625" defaultRowHeight="13.5"/>
  <cols>
    <col min="1" max="1" width="9.625" style="119" customWidth="1"/>
    <col min="2" max="4" width="3.00390625" style="119" customWidth="1"/>
    <col min="5" max="5" width="4.375" style="119" customWidth="1"/>
    <col min="6" max="6" width="4.125" style="119" customWidth="1"/>
    <col min="7" max="8" width="3.00390625" style="119" customWidth="1"/>
    <col min="9" max="9" width="4.375" style="119" customWidth="1"/>
    <col min="10" max="11" width="4.125" style="119" customWidth="1"/>
    <col min="12" max="13" width="5.125" style="234" customWidth="1"/>
    <col min="14" max="16" width="5.25390625" style="234" customWidth="1"/>
    <col min="17" max="20" width="4.875" style="119" customWidth="1"/>
    <col min="21" max="16384" width="9.00390625" style="119" customWidth="1"/>
  </cols>
  <sheetData>
    <row r="1" spans="1:20" ht="18.75" customHeight="1">
      <c r="A1" s="299" t="s">
        <v>54</v>
      </c>
      <c r="B1" s="304" t="s">
        <v>73</v>
      </c>
      <c r="C1" s="304"/>
      <c r="D1" s="304"/>
      <c r="E1" s="304" t="s">
        <v>55</v>
      </c>
      <c r="F1" s="304"/>
      <c r="G1" s="304"/>
      <c r="H1" s="304"/>
      <c r="I1" s="304" t="s">
        <v>56</v>
      </c>
      <c r="J1" s="304"/>
      <c r="K1" s="338"/>
      <c r="L1" s="334" t="s">
        <v>115</v>
      </c>
      <c r="M1" s="336" t="s">
        <v>133</v>
      </c>
      <c r="N1" s="331" t="s">
        <v>74</v>
      </c>
      <c r="O1" s="331"/>
      <c r="P1" s="331"/>
      <c r="Q1" s="307" t="s">
        <v>97</v>
      </c>
      <c r="R1" s="316"/>
      <c r="S1" s="307" t="s">
        <v>77</v>
      </c>
      <c r="T1" s="309" t="s">
        <v>78</v>
      </c>
    </row>
    <row r="2" spans="1:20" ht="18.75" customHeight="1">
      <c r="A2" s="330"/>
      <c r="B2" s="95" t="s">
        <v>58</v>
      </c>
      <c r="C2" s="95" t="s">
        <v>59</v>
      </c>
      <c r="D2" s="95" t="s">
        <v>60</v>
      </c>
      <c r="E2" s="95" t="s">
        <v>58</v>
      </c>
      <c r="F2" s="95" t="s">
        <v>61</v>
      </c>
      <c r="G2" s="95" t="s">
        <v>62</v>
      </c>
      <c r="H2" s="95" t="s">
        <v>63</v>
      </c>
      <c r="I2" s="95" t="s">
        <v>58</v>
      </c>
      <c r="J2" s="95" t="s">
        <v>64</v>
      </c>
      <c r="K2" s="204" t="s">
        <v>65</v>
      </c>
      <c r="L2" s="335"/>
      <c r="M2" s="337"/>
      <c r="N2" s="93" t="s">
        <v>58</v>
      </c>
      <c r="O2" s="93" t="s">
        <v>64</v>
      </c>
      <c r="P2" s="93" t="s">
        <v>65</v>
      </c>
      <c r="Q2" s="111" t="s">
        <v>99</v>
      </c>
      <c r="R2" s="111" t="s">
        <v>76</v>
      </c>
      <c r="S2" s="332"/>
      <c r="T2" s="333"/>
    </row>
    <row r="3" spans="1:20" ht="3" customHeight="1">
      <c r="A3" s="123"/>
      <c r="B3" s="205"/>
      <c r="C3" s="205"/>
      <c r="D3" s="205"/>
      <c r="E3" s="206"/>
      <c r="F3" s="205"/>
      <c r="G3" s="207"/>
      <c r="H3" s="205"/>
      <c r="I3" s="207"/>
      <c r="J3" s="205"/>
      <c r="K3" s="207"/>
      <c r="L3" s="208"/>
      <c r="M3" s="209"/>
      <c r="N3" s="210"/>
      <c r="O3" s="209"/>
      <c r="P3" s="210"/>
      <c r="Q3" s="211"/>
      <c r="R3" s="212"/>
      <c r="S3" s="213"/>
      <c r="T3" s="206"/>
    </row>
    <row r="4" spans="1:20" s="135" customFormat="1" ht="9.75" customHeight="1">
      <c r="A4" s="136" t="s">
        <v>121</v>
      </c>
      <c r="B4" s="155">
        <f>SUM(C4:D4)</f>
        <v>34</v>
      </c>
      <c r="C4" s="155">
        <f aca="true" t="shared" si="0" ref="C4:P4">SUM(C5:C21)</f>
        <v>34</v>
      </c>
      <c r="D4" s="214">
        <v>0</v>
      </c>
      <c r="E4" s="155">
        <f>SUM(F4:H4)</f>
        <v>368</v>
      </c>
      <c r="F4" s="155">
        <f t="shared" si="0"/>
        <v>299</v>
      </c>
      <c r="G4" s="214">
        <v>0</v>
      </c>
      <c r="H4" s="155">
        <f t="shared" si="0"/>
        <v>69</v>
      </c>
      <c r="I4" s="155">
        <f>SUM(J4:K4)</f>
        <v>819</v>
      </c>
      <c r="J4" s="155">
        <f t="shared" si="0"/>
        <v>442</v>
      </c>
      <c r="K4" s="215">
        <f t="shared" si="0"/>
        <v>377</v>
      </c>
      <c r="L4" s="216">
        <f t="shared" si="0"/>
        <v>40</v>
      </c>
      <c r="M4" s="144">
        <f t="shared" si="0"/>
        <v>0</v>
      </c>
      <c r="N4" s="175">
        <f t="shared" si="0"/>
        <v>9198</v>
      </c>
      <c r="O4" s="175">
        <f t="shared" si="0"/>
        <v>4752</v>
      </c>
      <c r="P4" s="175">
        <f t="shared" si="0"/>
        <v>4446</v>
      </c>
      <c r="Q4" s="217">
        <f>E4/B4</f>
        <v>10.823529411764707</v>
      </c>
      <c r="R4" s="148">
        <f aca="true" t="shared" si="1" ref="R4:R39">N4/C4</f>
        <v>270.52941176470586</v>
      </c>
      <c r="S4" s="149">
        <f aca="true" t="shared" si="2" ref="S4:S39">N4/E4</f>
        <v>24.994565217391305</v>
      </c>
      <c r="T4" s="150">
        <f aca="true" t="shared" si="3" ref="T4:T39">N4/I4</f>
        <v>11.23076923076923</v>
      </c>
    </row>
    <row r="5" spans="1:20" ht="9.75" customHeight="1">
      <c r="A5" s="129" t="s">
        <v>27</v>
      </c>
      <c r="B5" s="156">
        <v>4</v>
      </c>
      <c r="C5" s="156">
        <v>4</v>
      </c>
      <c r="D5" s="218">
        <v>0</v>
      </c>
      <c r="E5" s="155">
        <f aca="true" t="shared" si="4" ref="E5:E39">SUM(F5:H5)</f>
        <v>48</v>
      </c>
      <c r="F5" s="156">
        <v>40</v>
      </c>
      <c r="G5" s="218">
        <v>0</v>
      </c>
      <c r="H5" s="156">
        <v>8</v>
      </c>
      <c r="I5" s="156">
        <v>112</v>
      </c>
      <c r="J5" s="156">
        <v>58</v>
      </c>
      <c r="K5" s="219">
        <v>54</v>
      </c>
      <c r="L5" s="220">
        <v>5</v>
      </c>
      <c r="M5" s="221">
        <v>0</v>
      </c>
      <c r="N5" s="179">
        <v>1326</v>
      </c>
      <c r="O5" s="179">
        <v>669</v>
      </c>
      <c r="P5" s="179">
        <v>657</v>
      </c>
      <c r="Q5" s="222">
        <f aca="true" t="shared" si="5" ref="Q5:Q39">E5/B5</f>
        <v>12</v>
      </c>
      <c r="R5" s="132">
        <f t="shared" si="1"/>
        <v>331.5</v>
      </c>
      <c r="S5" s="133">
        <f t="shared" si="2"/>
        <v>27.625</v>
      </c>
      <c r="T5" s="134">
        <f t="shared" si="3"/>
        <v>11.839285714285714</v>
      </c>
    </row>
    <row r="6" spans="1:20" ht="9.75" customHeight="1">
      <c r="A6" s="129" t="s">
        <v>28</v>
      </c>
      <c r="B6" s="156">
        <v>5</v>
      </c>
      <c r="C6" s="156">
        <v>5</v>
      </c>
      <c r="D6" s="218">
        <v>0</v>
      </c>
      <c r="E6" s="155">
        <f t="shared" si="4"/>
        <v>47</v>
      </c>
      <c r="F6" s="156">
        <v>37</v>
      </c>
      <c r="G6" s="218">
        <v>0</v>
      </c>
      <c r="H6" s="156">
        <v>10</v>
      </c>
      <c r="I6" s="156">
        <v>108</v>
      </c>
      <c r="J6" s="156">
        <v>55</v>
      </c>
      <c r="K6" s="219">
        <v>53</v>
      </c>
      <c r="L6" s="220">
        <v>6</v>
      </c>
      <c r="M6" s="223">
        <v>0</v>
      </c>
      <c r="N6" s="179">
        <v>1087</v>
      </c>
      <c r="O6" s="179">
        <v>559</v>
      </c>
      <c r="P6" s="179">
        <v>528</v>
      </c>
      <c r="Q6" s="222">
        <f t="shared" si="5"/>
        <v>9.4</v>
      </c>
      <c r="R6" s="132">
        <f t="shared" si="1"/>
        <v>217.4</v>
      </c>
      <c r="S6" s="133">
        <f t="shared" si="2"/>
        <v>23.127659574468087</v>
      </c>
      <c r="T6" s="134">
        <f t="shared" si="3"/>
        <v>10.064814814814815</v>
      </c>
    </row>
    <row r="7" spans="1:20" ht="9.75" customHeight="1">
      <c r="A7" s="129" t="s">
        <v>88</v>
      </c>
      <c r="B7" s="156">
        <v>3</v>
      </c>
      <c r="C7" s="156">
        <v>3</v>
      </c>
      <c r="D7" s="218">
        <v>0</v>
      </c>
      <c r="E7" s="155">
        <f t="shared" si="4"/>
        <v>42</v>
      </c>
      <c r="F7" s="156">
        <v>35</v>
      </c>
      <c r="G7" s="218">
        <v>0</v>
      </c>
      <c r="H7" s="156">
        <v>7</v>
      </c>
      <c r="I7" s="156">
        <v>89</v>
      </c>
      <c r="J7" s="156">
        <v>43</v>
      </c>
      <c r="K7" s="219">
        <v>46</v>
      </c>
      <c r="L7" s="220">
        <v>4</v>
      </c>
      <c r="M7" s="223">
        <v>0</v>
      </c>
      <c r="N7" s="179">
        <v>1134</v>
      </c>
      <c r="O7" s="179">
        <v>585</v>
      </c>
      <c r="P7" s="179">
        <v>549</v>
      </c>
      <c r="Q7" s="222">
        <f t="shared" si="5"/>
        <v>14</v>
      </c>
      <c r="R7" s="132">
        <f t="shared" si="1"/>
        <v>378</v>
      </c>
      <c r="S7" s="133">
        <f t="shared" si="2"/>
        <v>27</v>
      </c>
      <c r="T7" s="134">
        <f t="shared" si="3"/>
        <v>12.741573033707866</v>
      </c>
    </row>
    <row r="8" spans="1:20" ht="9.75" customHeight="1">
      <c r="A8" s="129" t="s">
        <v>29</v>
      </c>
      <c r="B8" s="156">
        <v>1</v>
      </c>
      <c r="C8" s="156">
        <v>1</v>
      </c>
      <c r="D8" s="218">
        <v>0</v>
      </c>
      <c r="E8" s="155">
        <f t="shared" si="4"/>
        <v>11</v>
      </c>
      <c r="F8" s="156">
        <v>9</v>
      </c>
      <c r="G8" s="218">
        <v>0</v>
      </c>
      <c r="H8" s="156">
        <v>2</v>
      </c>
      <c r="I8" s="156">
        <v>26</v>
      </c>
      <c r="J8" s="156">
        <v>15</v>
      </c>
      <c r="K8" s="219">
        <v>11</v>
      </c>
      <c r="L8" s="220">
        <v>1</v>
      </c>
      <c r="M8" s="223">
        <v>0</v>
      </c>
      <c r="N8" s="179">
        <v>306</v>
      </c>
      <c r="O8" s="179">
        <v>160</v>
      </c>
      <c r="P8" s="179">
        <v>146</v>
      </c>
      <c r="Q8" s="222">
        <f t="shared" si="5"/>
        <v>11</v>
      </c>
      <c r="R8" s="132">
        <f t="shared" si="1"/>
        <v>306</v>
      </c>
      <c r="S8" s="133">
        <f t="shared" si="2"/>
        <v>27.818181818181817</v>
      </c>
      <c r="T8" s="134">
        <f t="shared" si="3"/>
        <v>11.76923076923077</v>
      </c>
    </row>
    <row r="9" spans="1:20" ht="9.75" customHeight="1">
      <c r="A9" s="129" t="s">
        <v>30</v>
      </c>
      <c r="B9" s="156">
        <v>2</v>
      </c>
      <c r="C9" s="156">
        <v>2</v>
      </c>
      <c r="D9" s="218">
        <v>0</v>
      </c>
      <c r="E9" s="155">
        <f t="shared" si="4"/>
        <v>23</v>
      </c>
      <c r="F9" s="156">
        <v>18</v>
      </c>
      <c r="G9" s="218">
        <v>0</v>
      </c>
      <c r="H9" s="156">
        <v>5</v>
      </c>
      <c r="I9" s="156">
        <v>53</v>
      </c>
      <c r="J9" s="156">
        <v>33</v>
      </c>
      <c r="K9" s="219">
        <v>20</v>
      </c>
      <c r="L9" s="220">
        <v>2</v>
      </c>
      <c r="M9" s="223">
        <v>0</v>
      </c>
      <c r="N9" s="179">
        <v>554</v>
      </c>
      <c r="O9" s="179">
        <v>311</v>
      </c>
      <c r="P9" s="179">
        <v>243</v>
      </c>
      <c r="Q9" s="222">
        <f t="shared" si="5"/>
        <v>11.5</v>
      </c>
      <c r="R9" s="132">
        <f t="shared" si="1"/>
        <v>277</v>
      </c>
      <c r="S9" s="133">
        <f t="shared" si="2"/>
        <v>24.08695652173913</v>
      </c>
      <c r="T9" s="134">
        <f t="shared" si="3"/>
        <v>10.452830188679245</v>
      </c>
    </row>
    <row r="10" spans="1:20" ht="9.75" customHeight="1">
      <c r="A10" s="129" t="s">
        <v>31</v>
      </c>
      <c r="B10" s="156">
        <v>1</v>
      </c>
      <c r="C10" s="156">
        <v>1</v>
      </c>
      <c r="D10" s="218">
        <v>0</v>
      </c>
      <c r="E10" s="155">
        <f t="shared" si="4"/>
        <v>8</v>
      </c>
      <c r="F10" s="156">
        <v>6</v>
      </c>
      <c r="G10" s="218">
        <v>0</v>
      </c>
      <c r="H10" s="156">
        <v>2</v>
      </c>
      <c r="I10" s="156">
        <v>17</v>
      </c>
      <c r="J10" s="156">
        <v>9</v>
      </c>
      <c r="K10" s="219">
        <v>8</v>
      </c>
      <c r="L10" s="220">
        <v>1</v>
      </c>
      <c r="M10" s="223">
        <v>0</v>
      </c>
      <c r="N10" s="179">
        <v>161</v>
      </c>
      <c r="O10" s="179">
        <v>78</v>
      </c>
      <c r="P10" s="179">
        <v>83</v>
      </c>
      <c r="Q10" s="222">
        <f t="shared" si="5"/>
        <v>8</v>
      </c>
      <c r="R10" s="132">
        <f t="shared" si="1"/>
        <v>161</v>
      </c>
      <c r="S10" s="133">
        <f t="shared" si="2"/>
        <v>20.125</v>
      </c>
      <c r="T10" s="134">
        <f t="shared" si="3"/>
        <v>9.470588235294118</v>
      </c>
    </row>
    <row r="11" spans="1:20" ht="9.75" customHeight="1">
      <c r="A11" s="129" t="s">
        <v>32</v>
      </c>
      <c r="B11" s="156">
        <v>6</v>
      </c>
      <c r="C11" s="156">
        <v>6</v>
      </c>
      <c r="D11" s="218">
        <v>0</v>
      </c>
      <c r="E11" s="155">
        <f t="shared" si="4"/>
        <v>75</v>
      </c>
      <c r="F11" s="156">
        <v>63</v>
      </c>
      <c r="G11" s="218">
        <v>0</v>
      </c>
      <c r="H11" s="156">
        <v>12</v>
      </c>
      <c r="I11" s="156">
        <v>156</v>
      </c>
      <c r="J11" s="156">
        <v>91</v>
      </c>
      <c r="K11" s="219">
        <v>65</v>
      </c>
      <c r="L11" s="220">
        <v>7</v>
      </c>
      <c r="M11" s="223">
        <v>0</v>
      </c>
      <c r="N11" s="179">
        <v>2013</v>
      </c>
      <c r="O11" s="179">
        <v>1038</v>
      </c>
      <c r="P11" s="179">
        <v>975</v>
      </c>
      <c r="Q11" s="222">
        <f t="shared" si="5"/>
        <v>12.5</v>
      </c>
      <c r="R11" s="132">
        <f t="shared" si="1"/>
        <v>335.5</v>
      </c>
      <c r="S11" s="133">
        <f t="shared" si="2"/>
        <v>26.84</v>
      </c>
      <c r="T11" s="134">
        <f t="shared" si="3"/>
        <v>12.903846153846153</v>
      </c>
    </row>
    <row r="12" spans="1:20" ht="9.75" customHeight="1">
      <c r="A12" s="129" t="s">
        <v>33</v>
      </c>
      <c r="B12" s="156">
        <v>1</v>
      </c>
      <c r="C12" s="156">
        <v>1</v>
      </c>
      <c r="D12" s="218">
        <v>0</v>
      </c>
      <c r="E12" s="155">
        <f t="shared" si="4"/>
        <v>12</v>
      </c>
      <c r="F12" s="156">
        <v>10</v>
      </c>
      <c r="G12" s="218">
        <v>0</v>
      </c>
      <c r="H12" s="156">
        <v>2</v>
      </c>
      <c r="I12" s="156">
        <v>26</v>
      </c>
      <c r="J12" s="156">
        <v>17</v>
      </c>
      <c r="K12" s="219">
        <v>9</v>
      </c>
      <c r="L12" s="220">
        <v>1</v>
      </c>
      <c r="M12" s="223">
        <v>0</v>
      </c>
      <c r="N12" s="179">
        <v>306</v>
      </c>
      <c r="O12" s="179">
        <v>160</v>
      </c>
      <c r="P12" s="179">
        <v>146</v>
      </c>
      <c r="Q12" s="222">
        <f t="shared" si="5"/>
        <v>12</v>
      </c>
      <c r="R12" s="132">
        <f t="shared" si="1"/>
        <v>306</v>
      </c>
      <c r="S12" s="133">
        <f t="shared" si="2"/>
        <v>25.5</v>
      </c>
      <c r="T12" s="134">
        <f t="shared" si="3"/>
        <v>11.76923076923077</v>
      </c>
    </row>
    <row r="13" spans="1:20" ht="9.75" customHeight="1">
      <c r="A13" s="129" t="s">
        <v>34</v>
      </c>
      <c r="B13" s="156">
        <v>1</v>
      </c>
      <c r="C13" s="156">
        <v>1</v>
      </c>
      <c r="D13" s="218">
        <v>0</v>
      </c>
      <c r="E13" s="155">
        <f t="shared" si="4"/>
        <v>10</v>
      </c>
      <c r="F13" s="156">
        <v>8</v>
      </c>
      <c r="G13" s="218">
        <v>0</v>
      </c>
      <c r="H13" s="156">
        <v>2</v>
      </c>
      <c r="I13" s="156">
        <v>22</v>
      </c>
      <c r="J13" s="156">
        <v>14</v>
      </c>
      <c r="K13" s="219">
        <v>8</v>
      </c>
      <c r="L13" s="220">
        <v>1</v>
      </c>
      <c r="M13" s="223">
        <v>0</v>
      </c>
      <c r="N13" s="179">
        <v>227</v>
      </c>
      <c r="O13" s="179">
        <v>121</v>
      </c>
      <c r="P13" s="179">
        <v>106</v>
      </c>
      <c r="Q13" s="222">
        <f t="shared" si="5"/>
        <v>10</v>
      </c>
      <c r="R13" s="132">
        <f t="shared" si="1"/>
        <v>227</v>
      </c>
      <c r="S13" s="133">
        <f t="shared" si="2"/>
        <v>22.7</v>
      </c>
      <c r="T13" s="134">
        <f t="shared" si="3"/>
        <v>10.318181818181818</v>
      </c>
    </row>
    <row r="14" spans="1:20" ht="9.75" customHeight="1">
      <c r="A14" s="129" t="s">
        <v>35</v>
      </c>
      <c r="B14" s="156">
        <v>1</v>
      </c>
      <c r="C14" s="156">
        <v>1</v>
      </c>
      <c r="D14" s="218">
        <v>0</v>
      </c>
      <c r="E14" s="155">
        <f t="shared" si="4"/>
        <v>6</v>
      </c>
      <c r="F14" s="156">
        <v>5</v>
      </c>
      <c r="G14" s="218">
        <v>0</v>
      </c>
      <c r="H14" s="156">
        <v>1</v>
      </c>
      <c r="I14" s="156">
        <v>15</v>
      </c>
      <c r="J14" s="156">
        <v>7</v>
      </c>
      <c r="K14" s="219">
        <v>8</v>
      </c>
      <c r="L14" s="220">
        <v>1</v>
      </c>
      <c r="M14" s="223">
        <v>0</v>
      </c>
      <c r="N14" s="179">
        <v>125</v>
      </c>
      <c r="O14" s="179">
        <v>59</v>
      </c>
      <c r="P14" s="179">
        <v>66</v>
      </c>
      <c r="Q14" s="222">
        <f t="shared" si="5"/>
        <v>6</v>
      </c>
      <c r="R14" s="132">
        <f t="shared" si="1"/>
        <v>125</v>
      </c>
      <c r="S14" s="133">
        <f t="shared" si="2"/>
        <v>20.833333333333332</v>
      </c>
      <c r="T14" s="134">
        <f t="shared" si="3"/>
        <v>8.333333333333334</v>
      </c>
    </row>
    <row r="15" spans="1:20" ht="9.75" customHeight="1">
      <c r="A15" s="129" t="s">
        <v>36</v>
      </c>
      <c r="B15" s="156">
        <v>1</v>
      </c>
      <c r="C15" s="156">
        <v>1</v>
      </c>
      <c r="D15" s="218">
        <v>0</v>
      </c>
      <c r="E15" s="155">
        <f t="shared" si="4"/>
        <v>8</v>
      </c>
      <c r="F15" s="156">
        <v>6</v>
      </c>
      <c r="G15" s="218">
        <v>0</v>
      </c>
      <c r="H15" s="156">
        <v>2</v>
      </c>
      <c r="I15" s="156">
        <v>19</v>
      </c>
      <c r="J15" s="156">
        <v>11</v>
      </c>
      <c r="K15" s="219">
        <v>8</v>
      </c>
      <c r="L15" s="220">
        <v>2</v>
      </c>
      <c r="M15" s="223">
        <v>0</v>
      </c>
      <c r="N15" s="179">
        <v>139</v>
      </c>
      <c r="O15" s="179">
        <v>78</v>
      </c>
      <c r="P15" s="179">
        <v>61</v>
      </c>
      <c r="Q15" s="222">
        <f t="shared" si="5"/>
        <v>8</v>
      </c>
      <c r="R15" s="132">
        <f t="shared" si="1"/>
        <v>139</v>
      </c>
      <c r="S15" s="133">
        <f t="shared" si="2"/>
        <v>17.375</v>
      </c>
      <c r="T15" s="134">
        <f t="shared" si="3"/>
        <v>7.315789473684211</v>
      </c>
    </row>
    <row r="16" spans="1:20" ht="9.75" customHeight="1">
      <c r="A16" s="129" t="s">
        <v>37</v>
      </c>
      <c r="B16" s="156">
        <v>1</v>
      </c>
      <c r="C16" s="156">
        <v>1</v>
      </c>
      <c r="D16" s="218">
        <v>0</v>
      </c>
      <c r="E16" s="155">
        <f t="shared" si="4"/>
        <v>8</v>
      </c>
      <c r="F16" s="156">
        <v>6</v>
      </c>
      <c r="G16" s="218">
        <v>0</v>
      </c>
      <c r="H16" s="156">
        <v>2</v>
      </c>
      <c r="I16" s="156">
        <v>18</v>
      </c>
      <c r="J16" s="156">
        <v>8</v>
      </c>
      <c r="K16" s="219">
        <v>10</v>
      </c>
      <c r="L16" s="220">
        <v>1</v>
      </c>
      <c r="M16" s="223">
        <v>0</v>
      </c>
      <c r="N16" s="179">
        <v>141</v>
      </c>
      <c r="O16" s="179">
        <v>76</v>
      </c>
      <c r="P16" s="179">
        <v>65</v>
      </c>
      <c r="Q16" s="222">
        <f t="shared" si="5"/>
        <v>8</v>
      </c>
      <c r="R16" s="132">
        <f t="shared" si="1"/>
        <v>141</v>
      </c>
      <c r="S16" s="133">
        <f t="shared" si="2"/>
        <v>17.625</v>
      </c>
      <c r="T16" s="134">
        <f t="shared" si="3"/>
        <v>7.833333333333333</v>
      </c>
    </row>
    <row r="17" spans="1:20" ht="9.75" customHeight="1">
      <c r="A17" s="129" t="s">
        <v>38</v>
      </c>
      <c r="B17" s="156">
        <v>1</v>
      </c>
      <c r="C17" s="156">
        <v>1</v>
      </c>
      <c r="D17" s="218">
        <v>0</v>
      </c>
      <c r="E17" s="155">
        <f t="shared" si="4"/>
        <v>13</v>
      </c>
      <c r="F17" s="156">
        <v>11</v>
      </c>
      <c r="G17" s="218">
        <v>0</v>
      </c>
      <c r="H17" s="156">
        <v>2</v>
      </c>
      <c r="I17" s="156">
        <v>26</v>
      </c>
      <c r="J17" s="156">
        <v>9</v>
      </c>
      <c r="K17" s="219">
        <v>17</v>
      </c>
      <c r="L17" s="220">
        <v>1</v>
      </c>
      <c r="M17" s="223">
        <v>0</v>
      </c>
      <c r="N17" s="179">
        <v>329</v>
      </c>
      <c r="O17" s="179">
        <v>170</v>
      </c>
      <c r="P17" s="179">
        <v>159</v>
      </c>
      <c r="Q17" s="222">
        <f t="shared" si="5"/>
        <v>13</v>
      </c>
      <c r="R17" s="132">
        <f t="shared" si="1"/>
        <v>329</v>
      </c>
      <c r="S17" s="133">
        <f t="shared" si="2"/>
        <v>25.307692307692307</v>
      </c>
      <c r="T17" s="134">
        <f t="shared" si="3"/>
        <v>12.653846153846153</v>
      </c>
    </row>
    <row r="18" spans="1:20" ht="9.75" customHeight="1">
      <c r="A18" s="129" t="s">
        <v>39</v>
      </c>
      <c r="B18" s="156">
        <v>1</v>
      </c>
      <c r="C18" s="156">
        <v>1</v>
      </c>
      <c r="D18" s="218">
        <v>0</v>
      </c>
      <c r="E18" s="155">
        <f t="shared" si="4"/>
        <v>13</v>
      </c>
      <c r="F18" s="156">
        <v>10</v>
      </c>
      <c r="G18" s="218">
        <v>0</v>
      </c>
      <c r="H18" s="156">
        <v>3</v>
      </c>
      <c r="I18" s="156">
        <v>29</v>
      </c>
      <c r="J18" s="156">
        <v>16</v>
      </c>
      <c r="K18" s="219">
        <v>13</v>
      </c>
      <c r="L18" s="220">
        <v>2</v>
      </c>
      <c r="M18" s="223">
        <v>0</v>
      </c>
      <c r="N18" s="179">
        <v>306</v>
      </c>
      <c r="O18" s="179">
        <v>157</v>
      </c>
      <c r="P18" s="179">
        <v>149</v>
      </c>
      <c r="Q18" s="222">
        <f t="shared" si="5"/>
        <v>13</v>
      </c>
      <c r="R18" s="132">
        <f t="shared" si="1"/>
        <v>306</v>
      </c>
      <c r="S18" s="133">
        <f t="shared" si="2"/>
        <v>23.53846153846154</v>
      </c>
      <c r="T18" s="134">
        <f t="shared" si="3"/>
        <v>10.551724137931034</v>
      </c>
    </row>
    <row r="19" spans="1:20" ht="9.75" customHeight="1">
      <c r="A19" s="129" t="s">
        <v>69</v>
      </c>
      <c r="B19" s="156">
        <v>3</v>
      </c>
      <c r="C19" s="156">
        <v>3</v>
      </c>
      <c r="D19" s="218">
        <v>0</v>
      </c>
      <c r="E19" s="155">
        <f t="shared" si="4"/>
        <v>30</v>
      </c>
      <c r="F19" s="156">
        <v>24</v>
      </c>
      <c r="G19" s="218">
        <v>0</v>
      </c>
      <c r="H19" s="156">
        <v>6</v>
      </c>
      <c r="I19" s="156">
        <v>69</v>
      </c>
      <c r="J19" s="156">
        <v>38</v>
      </c>
      <c r="K19" s="219">
        <v>31</v>
      </c>
      <c r="L19" s="220">
        <v>3</v>
      </c>
      <c r="M19" s="223">
        <v>0</v>
      </c>
      <c r="N19" s="179">
        <v>767</v>
      </c>
      <c r="O19" s="179">
        <v>398</v>
      </c>
      <c r="P19" s="179">
        <v>369</v>
      </c>
      <c r="Q19" s="222">
        <f t="shared" si="5"/>
        <v>10</v>
      </c>
      <c r="R19" s="132">
        <f t="shared" si="1"/>
        <v>255.66666666666666</v>
      </c>
      <c r="S19" s="133">
        <f t="shared" si="2"/>
        <v>25.566666666666666</v>
      </c>
      <c r="T19" s="134">
        <f t="shared" si="3"/>
        <v>11.115942028985508</v>
      </c>
    </row>
    <row r="20" spans="1:20" ht="9.75" customHeight="1">
      <c r="A20" s="129" t="s">
        <v>40</v>
      </c>
      <c r="B20" s="156">
        <v>1</v>
      </c>
      <c r="C20" s="156">
        <v>1</v>
      </c>
      <c r="D20" s="218">
        <v>0</v>
      </c>
      <c r="E20" s="155">
        <f t="shared" si="4"/>
        <v>7</v>
      </c>
      <c r="F20" s="156">
        <v>6</v>
      </c>
      <c r="G20" s="218">
        <v>0</v>
      </c>
      <c r="H20" s="156">
        <v>1</v>
      </c>
      <c r="I20" s="156">
        <v>17</v>
      </c>
      <c r="J20" s="156">
        <v>8</v>
      </c>
      <c r="K20" s="219">
        <v>9</v>
      </c>
      <c r="L20" s="220">
        <v>1</v>
      </c>
      <c r="M20" s="223">
        <v>0</v>
      </c>
      <c r="N20" s="179">
        <v>169</v>
      </c>
      <c r="O20" s="179">
        <v>88</v>
      </c>
      <c r="P20" s="179">
        <v>81</v>
      </c>
      <c r="Q20" s="222">
        <f t="shared" si="5"/>
        <v>7</v>
      </c>
      <c r="R20" s="132">
        <f t="shared" si="1"/>
        <v>169</v>
      </c>
      <c r="S20" s="133">
        <f t="shared" si="2"/>
        <v>24.142857142857142</v>
      </c>
      <c r="T20" s="134">
        <f t="shared" si="3"/>
        <v>9.941176470588236</v>
      </c>
    </row>
    <row r="21" spans="1:20" ht="9.75" customHeight="1">
      <c r="A21" s="129" t="s">
        <v>41</v>
      </c>
      <c r="B21" s="156">
        <v>1</v>
      </c>
      <c r="C21" s="156">
        <v>1</v>
      </c>
      <c r="D21" s="218">
        <v>0</v>
      </c>
      <c r="E21" s="155">
        <f t="shared" si="4"/>
        <v>7</v>
      </c>
      <c r="F21" s="156">
        <v>5</v>
      </c>
      <c r="G21" s="218">
        <v>0</v>
      </c>
      <c r="H21" s="156">
        <v>2</v>
      </c>
      <c r="I21" s="156">
        <v>17</v>
      </c>
      <c r="J21" s="156">
        <v>10</v>
      </c>
      <c r="K21" s="219">
        <v>7</v>
      </c>
      <c r="L21" s="220">
        <v>1</v>
      </c>
      <c r="M21" s="223">
        <v>0</v>
      </c>
      <c r="N21" s="179">
        <v>108</v>
      </c>
      <c r="O21" s="179">
        <v>45</v>
      </c>
      <c r="P21" s="179">
        <v>63</v>
      </c>
      <c r="Q21" s="222">
        <f t="shared" si="5"/>
        <v>7</v>
      </c>
      <c r="R21" s="132">
        <f t="shared" si="1"/>
        <v>108</v>
      </c>
      <c r="S21" s="133">
        <f t="shared" si="2"/>
        <v>15.428571428571429</v>
      </c>
      <c r="T21" s="134">
        <f t="shared" si="3"/>
        <v>6.352941176470588</v>
      </c>
    </row>
    <row r="22" spans="1:20" ht="4.5" customHeight="1">
      <c r="A22" s="129"/>
      <c r="B22" s="130"/>
      <c r="C22" s="130"/>
      <c r="D22" s="218"/>
      <c r="E22" s="155"/>
      <c r="F22" s="130"/>
      <c r="G22" s="218"/>
      <c r="H22" s="130"/>
      <c r="I22" s="130"/>
      <c r="J22" s="130"/>
      <c r="K22" s="126"/>
      <c r="L22" s="167"/>
      <c r="M22" s="223"/>
      <c r="N22" s="143"/>
      <c r="O22" s="143"/>
      <c r="P22" s="143"/>
      <c r="Q22" s="222"/>
      <c r="R22" s="132"/>
      <c r="S22" s="132"/>
      <c r="T22" s="224"/>
    </row>
    <row r="23" spans="1:20" s="135" customFormat="1" ht="9.75" customHeight="1">
      <c r="A23" s="136" t="s">
        <v>71</v>
      </c>
      <c r="B23" s="155">
        <f>SUM(C23:D23)</f>
        <v>62</v>
      </c>
      <c r="C23" s="155">
        <f aca="true" t="shared" si="6" ref="C23:P23">SUM(C24:C32)</f>
        <v>62</v>
      </c>
      <c r="D23" s="214">
        <v>0</v>
      </c>
      <c r="E23" s="155">
        <f t="shared" si="4"/>
        <v>680</v>
      </c>
      <c r="F23" s="155">
        <f t="shared" si="6"/>
        <v>533</v>
      </c>
      <c r="G23" s="214">
        <v>0</v>
      </c>
      <c r="H23" s="155">
        <f t="shared" si="6"/>
        <v>147</v>
      </c>
      <c r="I23" s="287">
        <f>SUM(J23:K23)</f>
        <v>1448</v>
      </c>
      <c r="J23" s="155">
        <f t="shared" si="6"/>
        <v>848</v>
      </c>
      <c r="K23" s="215">
        <f t="shared" si="6"/>
        <v>600</v>
      </c>
      <c r="L23" s="216">
        <f t="shared" si="6"/>
        <v>76</v>
      </c>
      <c r="M23" s="144">
        <f t="shared" si="6"/>
        <v>2</v>
      </c>
      <c r="N23" s="175">
        <f t="shared" si="6"/>
        <v>17076</v>
      </c>
      <c r="O23" s="175">
        <f t="shared" si="6"/>
        <v>8763</v>
      </c>
      <c r="P23" s="175">
        <f t="shared" si="6"/>
        <v>8313</v>
      </c>
      <c r="Q23" s="217">
        <f>E23/B23</f>
        <v>10.96774193548387</v>
      </c>
      <c r="R23" s="148">
        <f t="shared" si="1"/>
        <v>275.4193548387097</v>
      </c>
      <c r="S23" s="149">
        <f t="shared" si="2"/>
        <v>25.111764705882354</v>
      </c>
      <c r="T23" s="150">
        <f t="shared" si="3"/>
        <v>11.792817679558011</v>
      </c>
    </row>
    <row r="24" spans="1:20" ht="9.75" customHeight="1">
      <c r="A24" s="129" t="s">
        <v>42</v>
      </c>
      <c r="B24" s="156">
        <v>22</v>
      </c>
      <c r="C24" s="156">
        <v>22</v>
      </c>
      <c r="D24" s="218">
        <v>0</v>
      </c>
      <c r="E24" s="155">
        <f t="shared" si="4"/>
        <v>253</v>
      </c>
      <c r="F24" s="156">
        <v>207</v>
      </c>
      <c r="G24" s="218">
        <v>0</v>
      </c>
      <c r="H24" s="156">
        <v>46</v>
      </c>
      <c r="I24" s="156">
        <v>535</v>
      </c>
      <c r="J24" s="156">
        <v>299</v>
      </c>
      <c r="K24" s="219">
        <v>236</v>
      </c>
      <c r="L24" s="220">
        <v>26</v>
      </c>
      <c r="M24" s="112">
        <v>2</v>
      </c>
      <c r="N24" s="179">
        <v>6650</v>
      </c>
      <c r="O24" s="179">
        <v>3410</v>
      </c>
      <c r="P24" s="179">
        <v>3240</v>
      </c>
      <c r="Q24" s="222">
        <f t="shared" si="5"/>
        <v>11.5</v>
      </c>
      <c r="R24" s="132">
        <f t="shared" si="1"/>
        <v>302.27272727272725</v>
      </c>
      <c r="S24" s="133">
        <f t="shared" si="2"/>
        <v>26.284584980237153</v>
      </c>
      <c r="T24" s="134">
        <f t="shared" si="3"/>
        <v>12.429906542056075</v>
      </c>
    </row>
    <row r="25" spans="1:20" ht="9.75" customHeight="1">
      <c r="A25" s="129" t="s">
        <v>43</v>
      </c>
      <c r="B25" s="156">
        <v>3</v>
      </c>
      <c r="C25" s="156">
        <v>3</v>
      </c>
      <c r="D25" s="218">
        <v>0</v>
      </c>
      <c r="E25" s="155">
        <f t="shared" si="4"/>
        <v>37</v>
      </c>
      <c r="F25" s="156">
        <v>27</v>
      </c>
      <c r="G25" s="218">
        <v>0</v>
      </c>
      <c r="H25" s="156">
        <v>10</v>
      </c>
      <c r="I25" s="156">
        <v>82</v>
      </c>
      <c r="J25" s="156">
        <v>41</v>
      </c>
      <c r="K25" s="219">
        <v>41</v>
      </c>
      <c r="L25" s="220">
        <v>5</v>
      </c>
      <c r="M25" s="223">
        <v>0</v>
      </c>
      <c r="N25" s="179">
        <v>965</v>
      </c>
      <c r="O25" s="179">
        <v>499</v>
      </c>
      <c r="P25" s="179">
        <v>466</v>
      </c>
      <c r="Q25" s="222">
        <f t="shared" si="5"/>
        <v>12.333333333333334</v>
      </c>
      <c r="R25" s="132">
        <f t="shared" si="1"/>
        <v>321.6666666666667</v>
      </c>
      <c r="S25" s="133">
        <f t="shared" si="2"/>
        <v>26.08108108108108</v>
      </c>
      <c r="T25" s="134">
        <f t="shared" si="3"/>
        <v>11.768292682926829</v>
      </c>
    </row>
    <row r="26" spans="1:20" ht="9.75" customHeight="1">
      <c r="A26" s="129" t="s">
        <v>44</v>
      </c>
      <c r="B26" s="156">
        <v>3</v>
      </c>
      <c r="C26" s="156">
        <v>3</v>
      </c>
      <c r="D26" s="218">
        <v>0</v>
      </c>
      <c r="E26" s="155">
        <f t="shared" si="4"/>
        <v>29</v>
      </c>
      <c r="F26" s="156">
        <v>22</v>
      </c>
      <c r="G26" s="218">
        <v>0</v>
      </c>
      <c r="H26" s="156">
        <v>7</v>
      </c>
      <c r="I26" s="156">
        <v>67</v>
      </c>
      <c r="J26" s="156">
        <v>41</v>
      </c>
      <c r="K26" s="219">
        <v>26</v>
      </c>
      <c r="L26" s="220">
        <v>4</v>
      </c>
      <c r="M26" s="223">
        <v>0</v>
      </c>
      <c r="N26" s="179">
        <v>668</v>
      </c>
      <c r="O26" s="179">
        <v>363</v>
      </c>
      <c r="P26" s="179">
        <v>305</v>
      </c>
      <c r="Q26" s="222">
        <f t="shared" si="5"/>
        <v>9.666666666666666</v>
      </c>
      <c r="R26" s="132">
        <f t="shared" si="1"/>
        <v>222.66666666666666</v>
      </c>
      <c r="S26" s="133">
        <f t="shared" si="2"/>
        <v>23.03448275862069</v>
      </c>
      <c r="T26" s="134">
        <f t="shared" si="3"/>
        <v>9.970149253731343</v>
      </c>
    </row>
    <row r="27" spans="1:20" ht="9.75" customHeight="1">
      <c r="A27" s="129" t="s">
        <v>45</v>
      </c>
      <c r="B27" s="156">
        <v>6</v>
      </c>
      <c r="C27" s="156">
        <v>6</v>
      </c>
      <c r="D27" s="218">
        <v>0</v>
      </c>
      <c r="E27" s="155">
        <f t="shared" si="4"/>
        <v>43</v>
      </c>
      <c r="F27" s="156">
        <v>30</v>
      </c>
      <c r="G27" s="218">
        <v>0</v>
      </c>
      <c r="H27" s="156">
        <v>13</v>
      </c>
      <c r="I27" s="156">
        <v>100</v>
      </c>
      <c r="J27" s="156">
        <v>65</v>
      </c>
      <c r="K27" s="219">
        <v>35</v>
      </c>
      <c r="L27" s="220">
        <v>7</v>
      </c>
      <c r="M27" s="223">
        <v>0</v>
      </c>
      <c r="N27" s="179">
        <v>749</v>
      </c>
      <c r="O27" s="179">
        <v>357</v>
      </c>
      <c r="P27" s="179">
        <v>392</v>
      </c>
      <c r="Q27" s="222">
        <f t="shared" si="5"/>
        <v>7.166666666666667</v>
      </c>
      <c r="R27" s="132">
        <f t="shared" si="1"/>
        <v>124.83333333333333</v>
      </c>
      <c r="S27" s="133">
        <f t="shared" si="2"/>
        <v>17.41860465116279</v>
      </c>
      <c r="T27" s="134">
        <f t="shared" si="3"/>
        <v>7.49</v>
      </c>
    </row>
    <row r="28" spans="1:20" ht="9.75" customHeight="1">
      <c r="A28" s="129" t="s">
        <v>46</v>
      </c>
      <c r="B28" s="156">
        <v>1</v>
      </c>
      <c r="C28" s="156">
        <v>1</v>
      </c>
      <c r="D28" s="218">
        <v>0</v>
      </c>
      <c r="E28" s="155">
        <f t="shared" si="4"/>
        <v>8</v>
      </c>
      <c r="F28" s="156">
        <v>6</v>
      </c>
      <c r="G28" s="218">
        <v>0</v>
      </c>
      <c r="H28" s="156">
        <v>2</v>
      </c>
      <c r="I28" s="156">
        <v>18</v>
      </c>
      <c r="J28" s="156">
        <v>12</v>
      </c>
      <c r="K28" s="219">
        <v>6</v>
      </c>
      <c r="L28" s="220">
        <v>1</v>
      </c>
      <c r="M28" s="223">
        <v>0</v>
      </c>
      <c r="N28" s="179">
        <v>123</v>
      </c>
      <c r="O28" s="179">
        <v>67</v>
      </c>
      <c r="P28" s="179">
        <v>56</v>
      </c>
      <c r="Q28" s="222">
        <f t="shared" si="5"/>
        <v>8</v>
      </c>
      <c r="R28" s="132">
        <f t="shared" si="1"/>
        <v>123</v>
      </c>
      <c r="S28" s="133">
        <f t="shared" si="2"/>
        <v>15.375</v>
      </c>
      <c r="T28" s="134">
        <f t="shared" si="3"/>
        <v>6.833333333333333</v>
      </c>
    </row>
    <row r="29" spans="1:20" ht="9.75" customHeight="1">
      <c r="A29" s="129" t="s">
        <v>47</v>
      </c>
      <c r="B29" s="156">
        <v>12</v>
      </c>
      <c r="C29" s="156">
        <v>12</v>
      </c>
      <c r="D29" s="218">
        <v>0</v>
      </c>
      <c r="E29" s="155">
        <f t="shared" si="4"/>
        <v>133</v>
      </c>
      <c r="F29" s="156">
        <v>105</v>
      </c>
      <c r="G29" s="218">
        <v>0</v>
      </c>
      <c r="H29" s="156">
        <v>28</v>
      </c>
      <c r="I29" s="156">
        <v>273</v>
      </c>
      <c r="J29" s="156">
        <v>168</v>
      </c>
      <c r="K29" s="219">
        <v>105</v>
      </c>
      <c r="L29" s="220">
        <v>14</v>
      </c>
      <c r="M29" s="223">
        <v>0</v>
      </c>
      <c r="N29" s="179">
        <v>3493</v>
      </c>
      <c r="O29" s="179">
        <v>1772</v>
      </c>
      <c r="P29" s="179">
        <v>1721</v>
      </c>
      <c r="Q29" s="222">
        <f t="shared" si="5"/>
        <v>11.083333333333334</v>
      </c>
      <c r="R29" s="132">
        <f t="shared" si="1"/>
        <v>291.0833333333333</v>
      </c>
      <c r="S29" s="133">
        <f t="shared" si="2"/>
        <v>26.263157894736842</v>
      </c>
      <c r="T29" s="134">
        <f t="shared" si="3"/>
        <v>12.794871794871796</v>
      </c>
    </row>
    <row r="30" spans="1:20" ht="9.75" customHeight="1">
      <c r="A30" s="129" t="s">
        <v>48</v>
      </c>
      <c r="B30" s="156">
        <v>7</v>
      </c>
      <c r="C30" s="156">
        <v>7</v>
      </c>
      <c r="D30" s="218">
        <v>0</v>
      </c>
      <c r="E30" s="155">
        <f t="shared" si="4"/>
        <v>76</v>
      </c>
      <c r="F30" s="156">
        <v>58</v>
      </c>
      <c r="G30" s="218">
        <v>0</v>
      </c>
      <c r="H30" s="156">
        <v>18</v>
      </c>
      <c r="I30" s="156">
        <v>164</v>
      </c>
      <c r="J30" s="156">
        <v>101</v>
      </c>
      <c r="K30" s="219">
        <v>63</v>
      </c>
      <c r="L30" s="220">
        <v>9</v>
      </c>
      <c r="M30" s="223">
        <v>0</v>
      </c>
      <c r="N30" s="179">
        <v>1856</v>
      </c>
      <c r="O30" s="179">
        <v>964</v>
      </c>
      <c r="P30" s="179">
        <v>892</v>
      </c>
      <c r="Q30" s="222">
        <f t="shared" si="5"/>
        <v>10.857142857142858</v>
      </c>
      <c r="R30" s="132">
        <f t="shared" si="1"/>
        <v>265.14285714285717</v>
      </c>
      <c r="S30" s="133">
        <f t="shared" si="2"/>
        <v>24.42105263157895</v>
      </c>
      <c r="T30" s="134">
        <f t="shared" si="3"/>
        <v>11.317073170731707</v>
      </c>
    </row>
    <row r="31" spans="1:20" ht="9.75" customHeight="1">
      <c r="A31" s="129" t="s">
        <v>49</v>
      </c>
      <c r="B31" s="156">
        <v>3</v>
      </c>
      <c r="C31" s="156">
        <v>3</v>
      </c>
      <c r="D31" s="218">
        <v>0</v>
      </c>
      <c r="E31" s="155">
        <f t="shared" si="4"/>
        <v>35</v>
      </c>
      <c r="F31" s="156">
        <v>27</v>
      </c>
      <c r="G31" s="218">
        <v>0</v>
      </c>
      <c r="H31" s="156">
        <v>8</v>
      </c>
      <c r="I31" s="156">
        <v>77</v>
      </c>
      <c r="J31" s="156">
        <v>47</v>
      </c>
      <c r="K31" s="219">
        <v>30</v>
      </c>
      <c r="L31" s="220">
        <v>4</v>
      </c>
      <c r="M31" s="223">
        <v>0</v>
      </c>
      <c r="N31" s="179">
        <v>884</v>
      </c>
      <c r="O31" s="179">
        <v>453</v>
      </c>
      <c r="P31" s="179">
        <v>431</v>
      </c>
      <c r="Q31" s="222">
        <f t="shared" si="5"/>
        <v>11.666666666666666</v>
      </c>
      <c r="R31" s="132">
        <f t="shared" si="1"/>
        <v>294.6666666666667</v>
      </c>
      <c r="S31" s="133">
        <f t="shared" si="2"/>
        <v>25.257142857142856</v>
      </c>
      <c r="T31" s="134">
        <f t="shared" si="3"/>
        <v>11.480519480519481</v>
      </c>
    </row>
    <row r="32" spans="1:20" ht="9.75" customHeight="1">
      <c r="A32" s="129" t="s">
        <v>100</v>
      </c>
      <c r="B32" s="156">
        <v>5</v>
      </c>
      <c r="C32" s="156">
        <v>5</v>
      </c>
      <c r="D32" s="218">
        <v>0</v>
      </c>
      <c r="E32" s="155">
        <f t="shared" si="4"/>
        <v>66</v>
      </c>
      <c r="F32" s="156">
        <v>51</v>
      </c>
      <c r="G32" s="218">
        <v>0</v>
      </c>
      <c r="H32" s="156">
        <v>15</v>
      </c>
      <c r="I32" s="156">
        <v>132</v>
      </c>
      <c r="J32" s="156">
        <v>74</v>
      </c>
      <c r="K32" s="219">
        <v>58</v>
      </c>
      <c r="L32" s="220">
        <v>6</v>
      </c>
      <c r="M32" s="223">
        <v>0</v>
      </c>
      <c r="N32" s="179">
        <v>1688</v>
      </c>
      <c r="O32" s="179">
        <v>878</v>
      </c>
      <c r="P32" s="179">
        <v>810</v>
      </c>
      <c r="Q32" s="222">
        <f t="shared" si="5"/>
        <v>13.2</v>
      </c>
      <c r="R32" s="132">
        <f t="shared" si="1"/>
        <v>337.6</v>
      </c>
      <c r="S32" s="133">
        <f t="shared" si="2"/>
        <v>25.575757575757574</v>
      </c>
      <c r="T32" s="225">
        <f t="shared" si="3"/>
        <v>12.787878787878787</v>
      </c>
    </row>
    <row r="33" spans="1:20" ht="4.5" customHeight="1">
      <c r="A33" s="129"/>
      <c r="B33" s="130"/>
      <c r="C33" s="130"/>
      <c r="D33" s="218"/>
      <c r="E33" s="155"/>
      <c r="F33" s="130"/>
      <c r="G33" s="218"/>
      <c r="H33" s="130"/>
      <c r="I33" s="130"/>
      <c r="J33" s="130"/>
      <c r="K33" s="126"/>
      <c r="L33" s="167"/>
      <c r="M33" s="143"/>
      <c r="N33" s="143"/>
      <c r="O33" s="143"/>
      <c r="P33" s="143"/>
      <c r="Q33" s="222"/>
      <c r="R33" s="132"/>
      <c r="S33" s="132"/>
      <c r="T33" s="226"/>
    </row>
    <row r="34" spans="1:20" s="135" customFormat="1" ht="9.75" customHeight="1">
      <c r="A34" s="136" t="s">
        <v>72</v>
      </c>
      <c r="B34" s="138">
        <f>SUM(C34:D34)</f>
        <v>54</v>
      </c>
      <c r="C34" s="138">
        <f aca="true" t="shared" si="7" ref="C34:P34">C35</f>
        <v>54</v>
      </c>
      <c r="D34" s="214">
        <v>0</v>
      </c>
      <c r="E34" s="155">
        <f t="shared" si="4"/>
        <v>762</v>
      </c>
      <c r="F34" s="138">
        <f t="shared" si="7"/>
        <v>675</v>
      </c>
      <c r="G34" s="214">
        <v>0</v>
      </c>
      <c r="H34" s="138">
        <f t="shared" si="7"/>
        <v>87</v>
      </c>
      <c r="I34" s="138">
        <f>SUM(J34:K34)</f>
        <v>1498</v>
      </c>
      <c r="J34" s="138">
        <f t="shared" si="7"/>
        <v>839</v>
      </c>
      <c r="K34" s="227">
        <f t="shared" si="7"/>
        <v>659</v>
      </c>
      <c r="L34" s="228">
        <f t="shared" si="7"/>
        <v>67</v>
      </c>
      <c r="M34" s="137">
        <f t="shared" si="7"/>
        <v>7</v>
      </c>
      <c r="N34" s="137">
        <f t="shared" si="7"/>
        <v>22989</v>
      </c>
      <c r="O34" s="137">
        <f t="shared" si="7"/>
        <v>11796</v>
      </c>
      <c r="P34" s="137">
        <f t="shared" si="7"/>
        <v>11193</v>
      </c>
      <c r="Q34" s="217">
        <f>E34/B34</f>
        <v>14.11111111111111</v>
      </c>
      <c r="R34" s="148">
        <f t="shared" si="1"/>
        <v>425.72222222222223</v>
      </c>
      <c r="S34" s="149">
        <f t="shared" si="2"/>
        <v>30.169291338582678</v>
      </c>
      <c r="T34" s="229">
        <f>N34/I34</f>
        <v>15.346461949265688</v>
      </c>
    </row>
    <row r="35" spans="1:20" s="234" customFormat="1" ht="9.75" customHeight="1">
      <c r="A35" s="230" t="s">
        <v>50</v>
      </c>
      <c r="B35" s="157">
        <v>54</v>
      </c>
      <c r="C35" s="231">
        <v>54</v>
      </c>
      <c r="D35" s="223">
        <v>0</v>
      </c>
      <c r="E35" s="144">
        <f t="shared" si="4"/>
        <v>762</v>
      </c>
      <c r="F35" s="215">
        <v>675</v>
      </c>
      <c r="G35" s="223">
        <v>0</v>
      </c>
      <c r="H35" s="231">
        <v>87</v>
      </c>
      <c r="I35" s="179">
        <f>SUM(J35:K35)</f>
        <v>1498</v>
      </c>
      <c r="J35" s="112">
        <v>839</v>
      </c>
      <c r="K35" s="220">
        <v>659</v>
      </c>
      <c r="L35" s="220">
        <v>67</v>
      </c>
      <c r="M35" s="112">
        <v>7</v>
      </c>
      <c r="N35" s="179">
        <v>22989</v>
      </c>
      <c r="O35" s="179">
        <v>11796</v>
      </c>
      <c r="P35" s="179">
        <v>11193</v>
      </c>
      <c r="Q35" s="232">
        <f>E35/B35</f>
        <v>14.11111111111111</v>
      </c>
      <c r="R35" s="169">
        <f>N35/C35</f>
        <v>425.72222222222223</v>
      </c>
      <c r="S35" s="170">
        <f t="shared" si="2"/>
        <v>30.169291338582678</v>
      </c>
      <c r="T35" s="233">
        <f t="shared" si="3"/>
        <v>15.346461949265688</v>
      </c>
    </row>
    <row r="36" spans="1:19" ht="4.5" customHeight="1">
      <c r="A36" s="123"/>
      <c r="B36" s="235"/>
      <c r="C36" s="235"/>
      <c r="D36" s="235"/>
      <c r="E36" s="155"/>
      <c r="F36" s="235"/>
      <c r="G36" s="218"/>
      <c r="H36" s="235"/>
      <c r="I36" s="235"/>
      <c r="J36" s="235"/>
      <c r="M36" s="236"/>
      <c r="N36" s="143"/>
      <c r="O36" s="143"/>
      <c r="P36" s="143"/>
      <c r="Q36" s="123"/>
      <c r="R36" s="235"/>
      <c r="S36" s="235"/>
    </row>
    <row r="37" spans="1:20" s="135" customFormat="1" ht="9.75" customHeight="1">
      <c r="A37" s="136" t="s">
        <v>75</v>
      </c>
      <c r="B37" s="138">
        <f>SUM(C37:D37)</f>
        <v>2</v>
      </c>
      <c r="C37" s="138">
        <f>SUM(C38:C39)</f>
        <v>2</v>
      </c>
      <c r="D37" s="191">
        <f>SUM(D38:D39)</f>
        <v>0</v>
      </c>
      <c r="E37" s="155">
        <f t="shared" si="4"/>
        <v>12</v>
      </c>
      <c r="F37" s="138">
        <f aca="true" t="shared" si="8" ref="F37:P37">SUM(F38:F39)</f>
        <v>12</v>
      </c>
      <c r="G37" s="214">
        <v>0</v>
      </c>
      <c r="H37" s="191">
        <f t="shared" si="8"/>
        <v>0</v>
      </c>
      <c r="I37" s="138">
        <f t="shared" si="8"/>
        <v>35</v>
      </c>
      <c r="J37" s="138">
        <f t="shared" si="8"/>
        <v>23</v>
      </c>
      <c r="K37" s="227">
        <f t="shared" si="8"/>
        <v>12</v>
      </c>
      <c r="L37" s="228">
        <f t="shared" si="8"/>
        <v>2</v>
      </c>
      <c r="M37" s="137">
        <f t="shared" si="8"/>
        <v>1</v>
      </c>
      <c r="N37" s="137">
        <f t="shared" si="8"/>
        <v>480</v>
      </c>
      <c r="O37" s="137">
        <f t="shared" si="8"/>
        <v>240</v>
      </c>
      <c r="P37" s="137">
        <f t="shared" si="8"/>
        <v>240</v>
      </c>
      <c r="Q37" s="217">
        <f>E37/B37</f>
        <v>6</v>
      </c>
      <c r="R37" s="148">
        <f>N37/C37</f>
        <v>240</v>
      </c>
      <c r="S37" s="149">
        <f>N37/E37</f>
        <v>40</v>
      </c>
      <c r="T37" s="229">
        <f>N37/I37</f>
        <v>13.714285714285714</v>
      </c>
    </row>
    <row r="38" spans="1:20" ht="9.75" customHeight="1">
      <c r="A38" s="129" t="s">
        <v>101</v>
      </c>
      <c r="B38" s="156">
        <f>SUM(C38:D38)</f>
        <v>1</v>
      </c>
      <c r="C38" s="156">
        <v>1</v>
      </c>
      <c r="D38" s="193">
        <f>SUM(D39:D40)</f>
        <v>0</v>
      </c>
      <c r="E38" s="155">
        <f t="shared" si="4"/>
        <v>6</v>
      </c>
      <c r="F38" s="156">
        <v>6</v>
      </c>
      <c r="G38" s="218">
        <v>0</v>
      </c>
      <c r="H38" s="193">
        <f>SUM(H39:H40)</f>
        <v>0</v>
      </c>
      <c r="I38" s="156">
        <v>18</v>
      </c>
      <c r="J38" s="156">
        <v>12</v>
      </c>
      <c r="K38" s="219">
        <v>6</v>
      </c>
      <c r="L38" s="220">
        <v>1</v>
      </c>
      <c r="M38" s="223">
        <v>0</v>
      </c>
      <c r="N38" s="179">
        <v>240</v>
      </c>
      <c r="O38" s="179">
        <v>120</v>
      </c>
      <c r="P38" s="179">
        <v>120</v>
      </c>
      <c r="Q38" s="222">
        <f>E38/B38</f>
        <v>6</v>
      </c>
      <c r="R38" s="132">
        <f>N38/C38</f>
        <v>240</v>
      </c>
      <c r="S38" s="133">
        <f>N38/E38</f>
        <v>40</v>
      </c>
      <c r="T38" s="134">
        <f>N38/I38</f>
        <v>13.333333333333334</v>
      </c>
    </row>
    <row r="39" spans="1:20" ht="9.75" customHeight="1">
      <c r="A39" s="159" t="s">
        <v>91</v>
      </c>
      <c r="B39" s="196">
        <f>SUM(C39:D39)</f>
        <v>1</v>
      </c>
      <c r="C39" s="196">
        <v>1</v>
      </c>
      <c r="D39" s="237">
        <f>SUM(D40:D41)</f>
        <v>0</v>
      </c>
      <c r="E39" s="238">
        <f t="shared" si="4"/>
        <v>6</v>
      </c>
      <c r="F39" s="196">
        <v>6</v>
      </c>
      <c r="G39" s="239">
        <v>0</v>
      </c>
      <c r="H39" s="237">
        <f>SUM(H40:H41)</f>
        <v>0</v>
      </c>
      <c r="I39" s="196">
        <v>17</v>
      </c>
      <c r="J39" s="196">
        <v>11</v>
      </c>
      <c r="K39" s="240">
        <v>6</v>
      </c>
      <c r="L39" s="241">
        <v>1</v>
      </c>
      <c r="M39" s="160">
        <v>1</v>
      </c>
      <c r="N39" s="185">
        <v>240</v>
      </c>
      <c r="O39" s="185">
        <v>120</v>
      </c>
      <c r="P39" s="185">
        <v>120</v>
      </c>
      <c r="Q39" s="242">
        <f t="shared" si="5"/>
        <v>6</v>
      </c>
      <c r="R39" s="164">
        <f t="shared" si="1"/>
        <v>240</v>
      </c>
      <c r="S39" s="165">
        <f t="shared" si="2"/>
        <v>40</v>
      </c>
      <c r="T39" s="243">
        <f t="shared" si="3"/>
        <v>14.117647058823529</v>
      </c>
    </row>
    <row r="40" spans="1:20" ht="7.5" customHeight="1">
      <c r="A40" s="244" t="s">
        <v>92</v>
      </c>
      <c r="D40" s="245"/>
      <c r="E40" s="126"/>
      <c r="G40" s="245"/>
      <c r="H40" s="245"/>
      <c r="L40" s="246"/>
      <c r="M40" s="246"/>
      <c r="Q40" s="226"/>
      <c r="R40" s="226"/>
      <c r="S40" s="225"/>
      <c r="T40" s="225"/>
    </row>
    <row r="41" ht="4.5" customHeight="1"/>
    <row r="42" spans="1:16" s="118" customFormat="1" ht="10.5" customHeight="1">
      <c r="A42" s="114" t="s">
        <v>95</v>
      </c>
      <c r="B42" s="114"/>
      <c r="C42" s="114"/>
      <c r="D42" s="114"/>
      <c r="E42" s="114"/>
      <c r="F42" s="114"/>
      <c r="G42" s="114"/>
      <c r="L42" s="247"/>
      <c r="M42" s="248"/>
      <c r="N42" s="248"/>
      <c r="O42" s="248"/>
      <c r="P42" s="248"/>
    </row>
    <row r="43" spans="1:20" ht="3" customHeight="1">
      <c r="A43" s="249"/>
      <c r="B43" s="250"/>
      <c r="C43" s="249"/>
      <c r="D43" s="250"/>
      <c r="E43" s="251"/>
      <c r="F43" s="250"/>
      <c r="G43" s="252"/>
      <c r="H43" s="250"/>
      <c r="I43" s="252"/>
      <c r="J43" s="250"/>
      <c r="K43" s="252"/>
      <c r="L43" s="253"/>
      <c r="M43" s="254"/>
      <c r="N43" s="255"/>
      <c r="O43" s="254"/>
      <c r="P43" s="255"/>
      <c r="Q43" s="250"/>
      <c r="R43" s="250"/>
      <c r="S43" s="250"/>
      <c r="T43" s="251"/>
    </row>
    <row r="44" spans="1:20" ht="9.75" customHeight="1">
      <c r="A44" s="129" t="s">
        <v>124</v>
      </c>
      <c r="B44" s="130">
        <v>2</v>
      </c>
      <c r="C44" s="130">
        <v>2</v>
      </c>
      <c r="D44" s="193">
        <v>0</v>
      </c>
      <c r="E44" s="130">
        <v>35</v>
      </c>
      <c r="F44" s="130">
        <v>31</v>
      </c>
      <c r="G44" s="193">
        <v>0</v>
      </c>
      <c r="H44" s="130">
        <v>4</v>
      </c>
      <c r="I44" s="130">
        <v>69</v>
      </c>
      <c r="J44" s="130">
        <v>33</v>
      </c>
      <c r="K44" s="195">
        <v>36</v>
      </c>
      <c r="L44" s="168">
        <v>4</v>
      </c>
      <c r="M44" s="168">
        <v>1</v>
      </c>
      <c r="N44" s="143">
        <v>765</v>
      </c>
      <c r="O44" s="143">
        <v>401</v>
      </c>
      <c r="P44" s="143">
        <v>364</v>
      </c>
      <c r="Q44" s="132">
        <v>17.5</v>
      </c>
      <c r="R44" s="132">
        <v>382.5</v>
      </c>
      <c r="S44" s="133">
        <v>21.857142857142858</v>
      </c>
      <c r="T44" s="134">
        <v>11.08695652173913</v>
      </c>
    </row>
    <row r="45" spans="1:20" ht="3" customHeight="1">
      <c r="A45" s="129"/>
      <c r="B45" s="130"/>
      <c r="C45" s="131"/>
      <c r="D45" s="193"/>
      <c r="E45" s="195"/>
      <c r="F45" s="130"/>
      <c r="G45" s="256"/>
      <c r="H45" s="193"/>
      <c r="I45" s="126"/>
      <c r="J45" s="130"/>
      <c r="K45" s="126"/>
      <c r="L45" s="168"/>
      <c r="M45" s="257"/>
      <c r="N45" s="143"/>
      <c r="O45" s="167"/>
      <c r="P45" s="143"/>
      <c r="Q45" s="132"/>
      <c r="R45" s="132"/>
      <c r="S45" s="133"/>
      <c r="T45" s="134"/>
    </row>
    <row r="46" spans="1:20" s="135" customFormat="1" ht="9.75" customHeight="1">
      <c r="A46" s="136" t="s">
        <v>132</v>
      </c>
      <c r="B46" s="138">
        <f>SUM(B48:B49)</f>
        <v>3</v>
      </c>
      <c r="C46" s="138">
        <f>SUM(C48:C49)</f>
        <v>3</v>
      </c>
      <c r="D46" s="191">
        <f>SUM(D48:D49)</f>
        <v>0</v>
      </c>
      <c r="E46" s="138">
        <f>SUM(F46:H46)</f>
        <v>63</v>
      </c>
      <c r="F46" s="138">
        <f aca="true" t="shared" si="9" ref="F46:P46">SUM(F48:F49)</f>
        <v>54</v>
      </c>
      <c r="G46" s="191">
        <f t="shared" si="9"/>
        <v>0</v>
      </c>
      <c r="H46" s="138">
        <f t="shared" si="9"/>
        <v>9</v>
      </c>
      <c r="I46" s="138">
        <f t="shared" si="9"/>
        <v>118</v>
      </c>
      <c r="J46" s="138">
        <f t="shared" si="9"/>
        <v>57</v>
      </c>
      <c r="K46" s="139">
        <f t="shared" si="9"/>
        <v>61</v>
      </c>
      <c r="L46" s="173">
        <f t="shared" si="9"/>
        <v>6</v>
      </c>
      <c r="M46" s="137">
        <f t="shared" si="9"/>
        <v>0</v>
      </c>
      <c r="N46" s="137">
        <f t="shared" si="9"/>
        <v>1398</v>
      </c>
      <c r="O46" s="137">
        <f t="shared" si="9"/>
        <v>740</v>
      </c>
      <c r="P46" s="137">
        <f t="shared" si="9"/>
        <v>658</v>
      </c>
      <c r="Q46" s="148">
        <f>E46/B46</f>
        <v>21</v>
      </c>
      <c r="R46" s="148">
        <f>N46/C46</f>
        <v>466</v>
      </c>
      <c r="S46" s="149">
        <f>N46/E46</f>
        <v>22.19047619047619</v>
      </c>
      <c r="T46" s="150">
        <f>N46/I46</f>
        <v>11.847457627118644</v>
      </c>
    </row>
    <row r="47" spans="1:20" ht="3" customHeight="1">
      <c r="A47" s="129"/>
      <c r="B47" s="130"/>
      <c r="C47" s="131"/>
      <c r="D47" s="130"/>
      <c r="E47" s="195"/>
      <c r="F47" s="130"/>
      <c r="G47" s="126"/>
      <c r="H47" s="130"/>
      <c r="I47" s="126"/>
      <c r="J47" s="130"/>
      <c r="K47" s="126"/>
      <c r="L47" s="168"/>
      <c r="M47" s="167"/>
      <c r="N47" s="143"/>
      <c r="O47" s="167"/>
      <c r="P47" s="143"/>
      <c r="Q47" s="132"/>
      <c r="R47" s="132"/>
      <c r="S47" s="132"/>
      <c r="T47" s="224"/>
    </row>
    <row r="48" spans="1:20" ht="9" customHeight="1">
      <c r="A48" s="129" t="s">
        <v>119</v>
      </c>
      <c r="B48" s="130">
        <f>SUM(C48:D48)</f>
        <v>1</v>
      </c>
      <c r="C48" s="131">
        <v>1</v>
      </c>
      <c r="D48" s="193">
        <v>0</v>
      </c>
      <c r="E48" s="195">
        <f>SUM(F48:H48)</f>
        <v>15</v>
      </c>
      <c r="F48" s="130">
        <v>15</v>
      </c>
      <c r="G48" s="193">
        <v>0</v>
      </c>
      <c r="H48" s="193">
        <v>0</v>
      </c>
      <c r="I48" s="126">
        <v>29</v>
      </c>
      <c r="J48" s="130">
        <v>13</v>
      </c>
      <c r="K48" s="126">
        <v>16</v>
      </c>
      <c r="L48" s="168">
        <v>2</v>
      </c>
      <c r="M48" s="192">
        <v>0</v>
      </c>
      <c r="N48" s="143">
        <v>415</v>
      </c>
      <c r="O48" s="167">
        <v>218</v>
      </c>
      <c r="P48" s="143">
        <v>197</v>
      </c>
      <c r="Q48" s="132">
        <f>E48/B48</f>
        <v>15</v>
      </c>
      <c r="R48" s="132">
        <f>N48/C48</f>
        <v>415</v>
      </c>
      <c r="S48" s="133">
        <f>N48/E48</f>
        <v>27.666666666666668</v>
      </c>
      <c r="T48" s="134">
        <f>N48/I48</f>
        <v>14.310344827586206</v>
      </c>
    </row>
    <row r="49" spans="1:20" ht="9" customHeight="1">
      <c r="A49" s="159" t="s">
        <v>120</v>
      </c>
      <c r="B49" s="258">
        <f>SUM(C49:D49)</f>
        <v>2</v>
      </c>
      <c r="C49" s="259">
        <v>2</v>
      </c>
      <c r="D49" s="237">
        <v>0</v>
      </c>
      <c r="E49" s="260">
        <f>SUM(F49:H49)</f>
        <v>48</v>
      </c>
      <c r="F49" s="261">
        <v>39</v>
      </c>
      <c r="G49" s="237">
        <v>0</v>
      </c>
      <c r="H49" s="262">
        <v>9</v>
      </c>
      <c r="I49" s="263">
        <v>89</v>
      </c>
      <c r="J49" s="261">
        <v>44</v>
      </c>
      <c r="K49" s="263">
        <v>45</v>
      </c>
      <c r="L49" s="264">
        <v>4</v>
      </c>
      <c r="M49" s="265">
        <v>0</v>
      </c>
      <c r="N49" s="266">
        <v>983</v>
      </c>
      <c r="O49" s="267">
        <v>522</v>
      </c>
      <c r="P49" s="266">
        <v>461</v>
      </c>
      <c r="Q49" s="164">
        <f>E49/B49</f>
        <v>24</v>
      </c>
      <c r="R49" s="164">
        <f>N49/C49</f>
        <v>491.5</v>
      </c>
      <c r="S49" s="165">
        <f>N49/E49</f>
        <v>20.479166666666668</v>
      </c>
      <c r="T49" s="166">
        <f>N49/I49</f>
        <v>11.044943820224718</v>
      </c>
    </row>
  </sheetData>
  <sheetProtection/>
  <mergeCells count="10">
    <mergeCell ref="A1:A2"/>
    <mergeCell ref="B1:D1"/>
    <mergeCell ref="E1:H1"/>
    <mergeCell ref="I1:K1"/>
    <mergeCell ref="S1:S2"/>
    <mergeCell ref="T1:T2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2755905511811024" footer="0.2362204724409449"/>
  <pageSetup firstPageNumber="48" useFirstPageNumber="1" horizontalDpi="600" verticalDpi="600" orientation="portrait" paperSize="9" scale="185" r:id="rId1"/>
  <headerFooter alignWithMargins="0">
    <oddFooter>&amp;C&amp;"ＭＳ 明朝,標準"&amp;9－ &amp;P －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 晃成</dc:creator>
  <cp:keywords/>
  <dc:description/>
  <cp:lastModifiedBy>千葉県</cp:lastModifiedBy>
  <cp:lastPrinted>2022-02-21T09:30:44Z</cp:lastPrinted>
  <dcterms:created xsi:type="dcterms:W3CDTF">2007-02-22T08:07:55Z</dcterms:created>
  <dcterms:modified xsi:type="dcterms:W3CDTF">2022-02-24T08:41:49Z</dcterms:modified>
  <cp:category/>
  <cp:version/>
  <cp:contentType/>
  <cp:contentStatus/>
</cp:coreProperties>
</file>