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externalReferences>
    <externalReference r:id="rId11"/>
  </externalReference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'48-49'!$A$1:$T$49</definedName>
  </definedNames>
  <calcPr fullCalcOnLoad="1"/>
</workbook>
</file>

<file path=xl/sharedStrings.xml><?xml version="1.0" encoding="utf-8"?>
<sst xmlns="http://schemas.openxmlformats.org/spreadsheetml/2006/main" count="449" uniqueCount="138">
  <si>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</si>
  <si>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</si>
  <si>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</si>
  <si>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</si>
  <si>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</si>
  <si>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</si>
  <si>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</si>
  <si>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</si>
  <si>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</si>
  <si>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</si>
  <si>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</si>
  <si>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</si>
  <si>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</si>
  <si>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</si>
  <si>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</si>
  <si>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</si>
  <si>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</si>
  <si>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</si>
  <si>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</si>
  <si>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</si>
  <si>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</si>
  <si>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</si>
  <si>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</si>
  <si>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</si>
  <si>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</si>
  <si>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</si>
  <si>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</si>
  <si>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</si>
  <si>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</si>
  <si>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</si>
  <si>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</si>
  <si>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</si>
  <si>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</si>
  <si>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</si>
  <si>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</si>
  <si>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</si>
  <si>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</si>
  <si>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</si>
  <si>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</si>
  <si>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</si>
  <si>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</si>
  <si>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</si>
  <si>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</si>
  <si>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</si>
  <si>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</si>
  <si>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</si>
  <si>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</si>
  <si>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</si>
  <si>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</si>
  <si>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</si>
  <si>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</si>
  <si>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</si>
  <si>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</si>
  <si>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</si>
  <si>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</si>
  <si>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</si>
  <si>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</si>
  <si>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</si>
  <si>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</si>
  <si>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</si>
  <si>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</si>
  <si>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</si>
  <si>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</si>
  <si>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</si>
  <si>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</si>
  <si>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</si>
  <si>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</si>
  <si>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</si>
  <si>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</si>
  <si>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</si>
  <si>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</si>
  <si>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</si>
  <si>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</si>
  <si>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</si>
  <si>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</si>
  <si>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</si>
  <si>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</si>
  <si>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</si>
  <si>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</si>
  <si>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</si>
  <si>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</si>
  <si>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</si>
  <si>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</si>
  <si>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</si>
  <si>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</si>
  <si>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</si>
  <si>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</si>
  <si>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</si>
  <si>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大網白里市</t>
  </si>
  <si>
    <t>　(2) 幼保連携型認定こども園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</si>
  <si>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</si>
  <si>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</si>
  <si>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</si>
  <si>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</si>
  <si>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</si>
  <si>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</si>
  <si>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</si>
  <si>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</si>
  <si>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</si>
  <si>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</si>
  <si>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</si>
  <si>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</si>
  <si>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</si>
  <si>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</si>
  <si>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</si>
  <si>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</si>
  <si>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</si>
  <si>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</si>
  <si>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</si>
  <si>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</si>
  <si>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</si>
  <si>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</si>
  <si>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</si>
  <si>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</si>
  <si>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</si>
  <si>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>職員数</t>
    </r>
  </si>
  <si>
    <t>負担法
による
事務
職員数</t>
  </si>
  <si>
    <t>令和元年度</t>
  </si>
  <si>
    <t>令和元年度</t>
  </si>
  <si>
    <t>　・園数の(　)内は分園の別掲である。</t>
  </si>
  <si>
    <t>葛南管内</t>
  </si>
  <si>
    <t>東葛飾管内</t>
  </si>
  <si>
    <t>市川市(葛南)</t>
  </si>
  <si>
    <t>成田市(北総)</t>
  </si>
  <si>
    <t>東上総管内</t>
  </si>
  <si>
    <t>3(1)</t>
  </si>
  <si>
    <t>5(1)</t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</si>
  <si>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 xml:space="preserve">
職員数</t>
    </r>
  </si>
  <si>
    <t>12(1)</t>
  </si>
  <si>
    <t>令和２年度</t>
  </si>
  <si>
    <t>66(4)</t>
  </si>
  <si>
    <t>令和元年度</t>
  </si>
  <si>
    <t>令和２年度</t>
  </si>
  <si>
    <t>74(3)</t>
  </si>
  <si>
    <t>(R2.5.1現在 教育政策課調)</t>
  </si>
  <si>
    <t>＊</t>
  </si>
  <si>
    <t>＊</t>
  </si>
  <si>
    <t>29(1)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</si>
</sst>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  <numFmt numFmtId="236" formatCode="&quot;△&quot;\ #,##0;&quot;▲&quot;\ #,##0"/>
    <numFmt numFmtId="237" formatCode="[&lt;=999]000;[&lt;=9999]000\-00;000\-0000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7"/>
      <name val="ＭＳ Ｐゴシック"/>
      <family val="3"/>
    </font>
    <font>
      <i/>
      <sz val="7.5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1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28" borderId="4" applyNumberFormat="0" applyAlignment="0" applyProtection="0"/>
    <xf numFmtId="0" fontId="47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2" borderId="7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32" borderId="12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9" fillId="34" borderId="0" applyNumberFormat="0" applyBorder="0" applyAlignment="0" applyProtection="0"/>
  </cellStyleXfs>
  <cellXfs count="311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5" fillId="35" borderId="19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180" fontId="5" fillId="35" borderId="19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horizontal="right" vertical="center"/>
    </xf>
    <xf numFmtId="180" fontId="4" fillId="0" borderId="19" xfId="0" applyNumberFormat="1" applyFont="1" applyFill="1" applyBorder="1" applyAlignment="1">
      <alignment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20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0" fontId="4" fillId="35" borderId="14" xfId="0" applyFont="1" applyFill="1" applyBorder="1" applyAlignment="1">
      <alignment horizontal="distributed"/>
    </xf>
    <xf numFmtId="0" fontId="4" fillId="35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21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177" fontId="4" fillId="35" borderId="19" xfId="0" applyNumberFormat="1" applyFont="1" applyFill="1" applyBorder="1" applyAlignment="1">
      <alignment vertical="center"/>
    </xf>
    <xf numFmtId="179" fontId="4" fillId="35" borderId="19" xfId="0" applyNumberFormat="1" applyFont="1" applyFill="1" applyBorder="1" applyAlignment="1">
      <alignment vertical="center"/>
    </xf>
    <xf numFmtId="179" fontId="4" fillId="35" borderId="21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176" fontId="5" fillId="35" borderId="21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177" fontId="5" fillId="35" borderId="19" xfId="0" applyNumberFormat="1" applyFont="1" applyFill="1" applyBorder="1" applyAlignment="1">
      <alignment vertical="center"/>
    </xf>
    <xf numFmtId="179" fontId="5" fillId="35" borderId="19" xfId="0" applyNumberFormat="1" applyFont="1" applyFill="1" applyBorder="1" applyAlignment="1">
      <alignment vertical="center"/>
    </xf>
    <xf numFmtId="179" fontId="5" fillId="35" borderId="21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distributed" vertical="center"/>
    </xf>
    <xf numFmtId="180" fontId="4" fillId="35" borderId="17" xfId="0" applyNumberFormat="1" applyFont="1" applyFill="1" applyBorder="1" applyAlignment="1">
      <alignment vertical="center"/>
    </xf>
    <xf numFmtId="177" fontId="4" fillId="35" borderId="17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180" fontId="5" fillId="35" borderId="19" xfId="0" applyNumberFormat="1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178" fontId="4" fillId="35" borderId="19" xfId="0" applyNumberFormat="1" applyFont="1" applyFill="1" applyBorder="1" applyAlignment="1">
      <alignment vertical="center"/>
    </xf>
    <xf numFmtId="178" fontId="4" fillId="35" borderId="15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top"/>
    </xf>
    <xf numFmtId="177" fontId="4" fillId="35" borderId="21" xfId="0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177" fontId="5" fillId="35" borderId="15" xfId="0" applyNumberFormat="1" applyFont="1" applyFill="1" applyBorder="1" applyAlignment="1">
      <alignment vertical="center"/>
    </xf>
    <xf numFmtId="177" fontId="4" fillId="35" borderId="15" xfId="0" applyNumberFormat="1" applyFont="1" applyFill="1" applyBorder="1" applyAlignment="1">
      <alignment vertical="center"/>
    </xf>
    <xf numFmtId="179" fontId="4" fillId="35" borderId="0" xfId="0" applyNumberFormat="1" applyFont="1" applyFill="1" applyBorder="1" applyAlignment="1">
      <alignment vertical="center"/>
    </xf>
    <xf numFmtId="177" fontId="4" fillId="35" borderId="0" xfId="0" applyNumberFormat="1" applyFont="1" applyFill="1" applyBorder="1" applyAlignment="1">
      <alignment vertical="center"/>
    </xf>
    <xf numFmtId="179" fontId="5" fillId="35" borderId="0" xfId="0" applyNumberFormat="1" applyFont="1" applyFill="1" applyBorder="1" applyAlignment="1">
      <alignment vertical="center"/>
    </xf>
    <xf numFmtId="179" fontId="4" fillId="35" borderId="22" xfId="0" applyNumberFormat="1" applyFont="1" applyFill="1" applyBorder="1" applyAlignment="1">
      <alignment vertical="center"/>
    </xf>
    <xf numFmtId="180" fontId="4" fillId="35" borderId="0" xfId="0" applyNumberFormat="1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0" fontId="5" fillId="0" borderId="0" xfId="80" applyFont="1" applyAlignment="1">
      <alignment vertical="center" shrinkToFit="1"/>
      <protection/>
    </xf>
    <xf numFmtId="0" fontId="5" fillId="0" borderId="19" xfId="80" applyFont="1" applyBorder="1" applyAlignment="1">
      <alignment vertical="center" shrinkToFit="1"/>
      <protection/>
    </xf>
    <xf numFmtId="180" fontId="4" fillId="0" borderId="21" xfId="0" applyNumberFormat="1" applyFont="1" applyFill="1" applyBorder="1" applyAlignment="1">
      <alignment/>
    </xf>
    <xf numFmtId="0" fontId="4" fillId="0" borderId="14" xfId="0" applyFont="1" applyFill="1" applyBorder="1" applyAlignment="1">
      <alignment vertical="center"/>
    </xf>
    <xf numFmtId="0" fontId="4" fillId="0" borderId="19" xfId="80" applyFont="1" applyBorder="1" applyAlignment="1">
      <alignment vertical="center" shrinkToFit="1"/>
      <protection/>
    </xf>
    <xf numFmtId="180" fontId="4" fillId="0" borderId="0" xfId="0" applyNumberFormat="1" applyFont="1" applyFill="1" applyBorder="1" applyAlignment="1">
      <alignment/>
    </xf>
    <xf numFmtId="0" fontId="4" fillId="35" borderId="22" xfId="0" applyFont="1" applyFill="1" applyBorder="1" applyAlignment="1">
      <alignment vertical="center"/>
    </xf>
    <xf numFmtId="180" fontId="4" fillId="0" borderId="19" xfId="80" applyNumberFormat="1" applyFont="1" applyFill="1" applyBorder="1" applyAlignment="1">
      <alignment horizontal="right"/>
      <protection/>
    </xf>
    <xf numFmtId="0" fontId="4" fillId="35" borderId="20" xfId="0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/>
    </xf>
    <xf numFmtId="0" fontId="4" fillId="35" borderId="0" xfId="0" applyFont="1" applyFill="1" applyAlignment="1">
      <alignment vertical="top"/>
    </xf>
    <xf numFmtId="180" fontId="4" fillId="35" borderId="0" xfId="0" applyNumberFormat="1" applyFont="1" applyFill="1" applyBorder="1" applyAlignment="1">
      <alignment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left" vertical="center"/>
    </xf>
    <xf numFmtId="180" fontId="4" fillId="35" borderId="19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77" fontId="4" fillId="35" borderId="14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top"/>
    </xf>
    <xf numFmtId="176" fontId="4" fillId="35" borderId="13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vertical="center"/>
    </xf>
    <xf numFmtId="176" fontId="5" fillId="0" borderId="19" xfId="80" applyNumberFormat="1" applyFont="1" applyBorder="1" applyAlignment="1">
      <alignment vertical="center" shrinkToFit="1"/>
      <protection/>
    </xf>
    <xf numFmtId="176" fontId="4" fillId="35" borderId="16" xfId="0" applyNumberFormat="1" applyFont="1" applyFill="1" applyBorder="1" applyAlignment="1">
      <alignment horizontal="center" vertical="center"/>
    </xf>
    <xf numFmtId="176" fontId="5" fillId="0" borderId="0" xfId="80" applyNumberFormat="1" applyFont="1" applyAlignment="1">
      <alignment vertical="center" shrinkToFit="1"/>
      <protection/>
    </xf>
    <xf numFmtId="176" fontId="4" fillId="35" borderId="0" xfId="0" applyNumberFormat="1" applyFont="1" applyFill="1" applyAlignment="1">
      <alignment vertical="top"/>
    </xf>
    <xf numFmtId="176" fontId="4" fillId="35" borderId="21" xfId="0" applyNumberFormat="1" applyFont="1" applyFill="1" applyBorder="1" applyAlignment="1">
      <alignment horizontal="center" vertical="center"/>
    </xf>
    <xf numFmtId="176" fontId="4" fillId="35" borderId="20" xfId="0" applyNumberFormat="1" applyFont="1" applyFill="1" applyBorder="1" applyAlignment="1">
      <alignment horizontal="center" vertical="center"/>
    </xf>
    <xf numFmtId="176" fontId="4" fillId="35" borderId="0" xfId="0" applyNumberFormat="1" applyFont="1" applyFill="1" applyBorder="1" applyAlignment="1">
      <alignment horizontal="center" vertical="center"/>
    </xf>
    <xf numFmtId="176" fontId="4" fillId="35" borderId="28" xfId="0" applyNumberFormat="1" applyFont="1" applyFill="1" applyBorder="1" applyAlignment="1">
      <alignment horizontal="center" vertical="center"/>
    </xf>
    <xf numFmtId="176" fontId="5" fillId="0" borderId="21" xfId="80" applyNumberFormat="1" applyFont="1" applyBorder="1" applyAlignment="1">
      <alignment vertical="center" shrinkToFit="1"/>
      <protection/>
    </xf>
    <xf numFmtId="176" fontId="5" fillId="0" borderId="15" xfId="80" applyNumberFormat="1" applyFont="1" applyBorder="1" applyAlignment="1">
      <alignment vertical="center" shrinkToFit="1"/>
      <protection/>
    </xf>
    <xf numFmtId="180" fontId="5" fillId="35" borderId="19" xfId="0" applyNumberFormat="1" applyFont="1" applyFill="1" applyBorder="1" applyAlignment="1">
      <alignment vertical="center"/>
    </xf>
    <xf numFmtId="176" fontId="5" fillId="0" borderId="0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/>
    </xf>
    <xf numFmtId="176" fontId="4" fillId="0" borderId="19" xfId="0" applyNumberFormat="1" applyFont="1" applyFill="1" applyBorder="1" applyAlignment="1">
      <alignment vertical="center"/>
    </xf>
    <xf numFmtId="176" fontId="5" fillId="35" borderId="0" xfId="0" applyNumberFormat="1" applyFont="1" applyFill="1" applyAlignment="1">
      <alignment vertical="top"/>
    </xf>
    <xf numFmtId="176" fontId="5" fillId="0" borderId="19" xfId="80" applyNumberFormat="1" applyFont="1" applyBorder="1" applyAlignment="1">
      <alignment horizontal="right" vertical="center" shrinkToFit="1"/>
      <protection/>
    </xf>
    <xf numFmtId="176" fontId="5" fillId="35" borderId="0" xfId="0" applyNumberFormat="1" applyFont="1" applyFill="1" applyBorder="1" applyAlignment="1">
      <alignment vertical="top"/>
    </xf>
    <xf numFmtId="176" fontId="20" fillId="35" borderId="0" xfId="0" applyNumberFormat="1" applyFont="1" applyFill="1" applyAlignment="1">
      <alignment horizontal="right" vertical="top"/>
    </xf>
    <xf numFmtId="176" fontId="4" fillId="35" borderId="27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20" xfId="0" applyFont="1" applyFill="1" applyBorder="1" applyAlignment="1">
      <alignment vertical="center"/>
    </xf>
    <xf numFmtId="176" fontId="5" fillId="0" borderId="19" xfId="0" applyNumberFormat="1" applyFont="1" applyFill="1" applyBorder="1" applyAlignment="1">
      <alignment vertical="center"/>
    </xf>
    <xf numFmtId="0" fontId="5" fillId="0" borderId="19" xfId="80" applyFont="1" applyFill="1" applyBorder="1" applyAlignment="1">
      <alignment vertical="center" shrinkToFit="1"/>
      <protection/>
    </xf>
    <xf numFmtId="180" fontId="5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29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5" fillId="0" borderId="0" xfId="80" applyFont="1" applyFill="1" applyAlignment="1">
      <alignment vertical="center" shrinkToFit="1"/>
      <protection/>
    </xf>
    <xf numFmtId="176" fontId="4" fillId="0" borderId="19" xfId="80" applyNumberFormat="1" applyFont="1" applyFill="1" applyBorder="1" applyAlignment="1">
      <alignment vertical="center" shrinkToFit="1"/>
      <protection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19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19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top"/>
    </xf>
    <xf numFmtId="0" fontId="4" fillId="0" borderId="23" xfId="0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176" fontId="5" fillId="0" borderId="19" xfId="80" applyNumberFormat="1" applyFont="1" applyFill="1" applyBorder="1" applyAlignment="1">
      <alignment vertical="center" shrinkToFit="1"/>
      <protection/>
    </xf>
    <xf numFmtId="0" fontId="4" fillId="0" borderId="2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vertical="center"/>
    </xf>
    <xf numFmtId="179" fontId="4" fillId="0" borderId="19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177" fontId="4" fillId="0" borderId="15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6" fontId="5" fillId="35" borderId="17" xfId="0" applyNumberFormat="1" applyFont="1" applyFill="1" applyBorder="1" applyAlignment="1">
      <alignment vertical="center"/>
    </xf>
    <xf numFmtId="180" fontId="5" fillId="0" borderId="19" xfId="0" applyNumberFormat="1" applyFont="1" applyFill="1" applyBorder="1" applyAlignment="1">
      <alignment horizontal="right" vertical="center"/>
    </xf>
    <xf numFmtId="176" fontId="24" fillId="0" borderId="19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horizontal="right" vertical="center"/>
    </xf>
    <xf numFmtId="178" fontId="4" fillId="0" borderId="19" xfId="0" applyNumberFormat="1" applyFont="1" applyFill="1" applyBorder="1" applyAlignment="1">
      <alignment vertical="center"/>
    </xf>
    <xf numFmtId="176" fontId="4" fillId="35" borderId="27" xfId="0" applyNumberFormat="1" applyFont="1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180" fontId="4" fillId="35" borderId="19" xfId="0" applyNumberFormat="1" applyFont="1" applyFill="1" applyBorder="1" applyAlignment="1">
      <alignment horizontal="right"/>
    </xf>
    <xf numFmtId="180" fontId="4" fillId="35" borderId="0" xfId="0" applyNumberFormat="1" applyFont="1" applyFill="1" applyBorder="1" applyAlignment="1">
      <alignment horizontal="right"/>
    </xf>
    <xf numFmtId="180" fontId="4" fillId="35" borderId="22" xfId="0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>
      <alignment vertical="center"/>
    </xf>
    <xf numFmtId="0" fontId="4" fillId="0" borderId="0" xfId="80" applyFont="1" applyAlignment="1">
      <alignment vertical="center" shrinkToFit="1"/>
      <protection/>
    </xf>
    <xf numFmtId="0" fontId="4" fillId="0" borderId="0" xfId="80" applyFont="1" applyFill="1" applyAlignment="1">
      <alignment vertical="center" shrinkToFit="1"/>
      <protection/>
    </xf>
    <xf numFmtId="180" fontId="4" fillId="0" borderId="19" xfId="80" applyNumberFormat="1" applyFont="1" applyFill="1" applyBorder="1" applyAlignment="1">
      <alignment horizontal="right" vertical="center" shrinkToFit="1"/>
      <protection/>
    </xf>
    <xf numFmtId="0" fontId="4" fillId="0" borderId="19" xfId="80" applyFont="1" applyFill="1" applyBorder="1" applyAlignment="1">
      <alignment vertical="center" shrinkToFit="1"/>
      <protection/>
    </xf>
    <xf numFmtId="0" fontId="4" fillId="0" borderId="19" xfId="0" applyFont="1" applyFill="1" applyBorder="1" applyAlignment="1">
      <alignment vertical="center"/>
    </xf>
    <xf numFmtId="0" fontId="4" fillId="0" borderId="17" xfId="80" applyFont="1" applyBorder="1" applyAlignment="1">
      <alignment vertical="center" shrinkToFit="1"/>
      <protection/>
    </xf>
    <xf numFmtId="0" fontId="5" fillId="0" borderId="17" xfId="80" applyFont="1" applyBorder="1" applyAlignment="1">
      <alignment vertical="center" shrinkToFit="1"/>
      <protection/>
    </xf>
    <xf numFmtId="0" fontId="4" fillId="0" borderId="18" xfId="80" applyFont="1" applyBorder="1" applyAlignment="1">
      <alignment vertical="center" shrinkToFit="1"/>
      <protection/>
    </xf>
    <xf numFmtId="0" fontId="4" fillId="0" borderId="14" xfId="80" applyFont="1" applyFill="1" applyBorder="1" applyAlignment="1">
      <alignment vertical="center" shrinkToFit="1"/>
      <protection/>
    </xf>
    <xf numFmtId="0" fontId="4" fillId="0" borderId="17" xfId="80" applyFont="1" applyFill="1" applyBorder="1" applyAlignment="1">
      <alignment vertical="center" shrinkToFit="1"/>
      <protection/>
    </xf>
    <xf numFmtId="176" fontId="4" fillId="0" borderId="17" xfId="80" applyNumberFormat="1" applyFont="1" applyFill="1" applyBorder="1" applyAlignment="1">
      <alignment vertical="center" shrinkToFit="1"/>
      <protection/>
    </xf>
    <xf numFmtId="176" fontId="4" fillId="35" borderId="17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176" fontId="4" fillId="35" borderId="18" xfId="0" applyNumberFormat="1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7" xfId="0" applyNumberFormat="1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19" xfId="80" applyNumberFormat="1" applyFont="1" applyBorder="1" applyAlignment="1">
      <alignment vertical="center" shrinkToFit="1"/>
      <protection/>
    </xf>
    <xf numFmtId="176" fontId="4" fillId="0" borderId="0" xfId="80" applyNumberFormat="1" applyFont="1" applyAlignment="1">
      <alignment vertical="center" shrinkToFit="1"/>
      <protection/>
    </xf>
    <xf numFmtId="176" fontId="4" fillId="0" borderId="0" xfId="80" applyNumberFormat="1" applyFont="1" applyFill="1" applyAlignment="1">
      <alignment vertical="center" shrinkToFit="1"/>
      <protection/>
    </xf>
    <xf numFmtId="176" fontId="5" fillId="0" borderId="17" xfId="0" applyNumberFormat="1" applyFont="1" applyFill="1" applyBorder="1" applyAlignment="1">
      <alignment vertical="center"/>
    </xf>
    <xf numFmtId="180" fontId="4" fillId="0" borderId="17" xfId="0" applyNumberFormat="1" applyFont="1" applyFill="1" applyBorder="1" applyAlignment="1">
      <alignment vertical="center"/>
    </xf>
    <xf numFmtId="176" fontId="4" fillId="0" borderId="17" xfId="80" applyNumberFormat="1" applyFont="1" applyBorder="1" applyAlignment="1">
      <alignment vertical="center" shrinkToFit="1"/>
      <protection/>
    </xf>
    <xf numFmtId="176" fontId="4" fillId="0" borderId="18" xfId="80" applyNumberFormat="1" applyFont="1" applyBorder="1" applyAlignment="1">
      <alignment vertical="center" shrinkToFit="1"/>
      <protection/>
    </xf>
    <xf numFmtId="0" fontId="4" fillId="0" borderId="22" xfId="80" applyFont="1" applyFill="1" applyBorder="1" applyAlignment="1">
      <alignment vertical="center" shrinkToFit="1"/>
      <protection/>
    </xf>
    <xf numFmtId="176" fontId="4" fillId="0" borderId="21" xfId="80" applyNumberFormat="1" applyFont="1" applyBorder="1" applyAlignment="1">
      <alignment vertical="center" shrinkToFit="1"/>
      <protection/>
    </xf>
    <xf numFmtId="176" fontId="4" fillId="0" borderId="15" xfId="80" applyNumberFormat="1" applyFont="1" applyBorder="1" applyAlignment="1">
      <alignment vertical="center" shrinkToFit="1"/>
      <protection/>
    </xf>
    <xf numFmtId="180" fontId="4" fillId="35" borderId="15" xfId="0" applyNumberFormat="1" applyFont="1" applyFill="1" applyBorder="1" applyAlignment="1">
      <alignment vertical="center"/>
    </xf>
    <xf numFmtId="0" fontId="4" fillId="35" borderId="15" xfId="0" applyNumberFormat="1" applyFont="1" applyFill="1" applyBorder="1" applyAlignment="1">
      <alignment vertical="center"/>
    </xf>
    <xf numFmtId="176" fontId="4" fillId="0" borderId="14" xfId="80" applyNumberFormat="1" applyFont="1" applyBorder="1" applyAlignment="1">
      <alignment vertical="center" shrinkToFit="1"/>
      <protection/>
    </xf>
    <xf numFmtId="180" fontId="4" fillId="0" borderId="19" xfId="0" applyNumberFormat="1" applyFont="1" applyFill="1" applyBorder="1" applyAlignment="1">
      <alignment horizontal="right" vertical="center"/>
    </xf>
    <xf numFmtId="176" fontId="4" fillId="0" borderId="19" xfId="80" applyNumberFormat="1" applyFont="1" applyBorder="1" applyAlignment="1">
      <alignment horizontal="right" vertical="center" shrinkToFit="1"/>
      <protection/>
    </xf>
    <xf numFmtId="180" fontId="4" fillId="35" borderId="19" xfId="0" applyNumberFormat="1" applyFont="1" applyFill="1" applyBorder="1" applyAlignment="1">
      <alignment horizontal="right" vertical="center"/>
    </xf>
    <xf numFmtId="180" fontId="4" fillId="0" borderId="17" xfId="0" applyNumberFormat="1" applyFont="1" applyFill="1" applyBorder="1" applyAlignment="1">
      <alignment horizontal="right" vertical="center"/>
    </xf>
    <xf numFmtId="176" fontId="4" fillId="0" borderId="17" xfId="80" applyNumberFormat="1" applyFont="1" applyBorder="1" applyAlignment="1">
      <alignment horizontal="right" vertical="center" shrinkToFit="1"/>
      <protection/>
    </xf>
    <xf numFmtId="180" fontId="4" fillId="35" borderId="17" xfId="0" applyNumberFormat="1" applyFont="1" applyFill="1" applyBorder="1" applyAlignment="1">
      <alignment horizontal="right" vertical="center"/>
    </xf>
    <xf numFmtId="180" fontId="4" fillId="35" borderId="20" xfId="0" applyNumberFormat="1" applyFont="1" applyFill="1" applyBorder="1" applyAlignment="1">
      <alignment horizontal="right"/>
    </xf>
    <xf numFmtId="180" fontId="4" fillId="0" borderId="20" xfId="80" applyNumberFormat="1" applyFont="1" applyFill="1" applyBorder="1" applyAlignment="1">
      <alignment horizontal="right"/>
      <protection/>
    </xf>
    <xf numFmtId="180" fontId="4" fillId="0" borderId="0" xfId="80" applyNumberFormat="1" applyFont="1" applyFill="1" applyAlignment="1">
      <alignment horizontal="right"/>
      <protection/>
    </xf>
    <xf numFmtId="192" fontId="4" fillId="0" borderId="19" xfId="80" applyNumberFormat="1" applyFont="1" applyFill="1" applyBorder="1" applyAlignment="1">
      <alignment horizontal="right"/>
      <protection/>
    </xf>
    <xf numFmtId="192" fontId="4" fillId="0" borderId="0" xfId="80" applyNumberFormat="1" applyFont="1" applyFill="1" applyAlignment="1">
      <alignment horizontal="right"/>
      <protection/>
    </xf>
    <xf numFmtId="0" fontId="4" fillId="35" borderId="19" xfId="0" applyNumberFormat="1" applyFont="1" applyFill="1" applyBorder="1" applyAlignment="1">
      <alignment horizontal="right"/>
    </xf>
    <xf numFmtId="203" fontId="4" fillId="0" borderId="19" xfId="80" applyNumberFormat="1" applyFont="1" applyFill="1" applyBorder="1" applyAlignment="1">
      <alignment horizontal="right"/>
      <protection/>
    </xf>
    <xf numFmtId="0" fontId="4" fillId="0" borderId="19" xfId="80" applyNumberFormat="1" applyFont="1" applyFill="1" applyBorder="1" applyAlignment="1">
      <alignment horizontal="right"/>
      <protection/>
    </xf>
    <xf numFmtId="203" fontId="4" fillId="0" borderId="0" xfId="80" applyNumberFormat="1" applyFont="1" applyFill="1" applyAlignment="1">
      <alignment horizontal="right"/>
      <protection/>
    </xf>
    <xf numFmtId="178" fontId="4" fillId="0" borderId="19" xfId="80" applyNumberFormat="1" applyFont="1" applyFill="1" applyBorder="1" applyAlignment="1">
      <alignment horizontal="right"/>
      <protection/>
    </xf>
    <xf numFmtId="178" fontId="4" fillId="0" borderId="21" xfId="80" applyNumberFormat="1" applyFont="1" applyFill="1" applyBorder="1" applyAlignment="1">
      <alignment horizontal="right"/>
      <protection/>
    </xf>
    <xf numFmtId="180" fontId="4" fillId="0" borderId="19" xfId="0" applyNumberFormat="1" applyFont="1" applyFill="1" applyBorder="1" applyAlignment="1">
      <alignment horizontal="right"/>
    </xf>
    <xf numFmtId="180" fontId="4" fillId="0" borderId="21" xfId="0" applyNumberFormat="1" applyFont="1" applyFill="1" applyBorder="1" applyAlignment="1">
      <alignment horizontal="right"/>
    </xf>
    <xf numFmtId="180" fontId="4" fillId="35" borderId="21" xfId="0" applyNumberFormat="1" applyFont="1" applyFill="1" applyBorder="1" applyAlignment="1">
      <alignment horizontal="right"/>
    </xf>
    <xf numFmtId="180" fontId="4" fillId="35" borderId="17" xfId="0" applyNumberFormat="1" applyFont="1" applyFill="1" applyBorder="1" applyAlignment="1">
      <alignment horizontal="right"/>
    </xf>
    <xf numFmtId="180" fontId="4" fillId="35" borderId="18" xfId="0" applyNumberFormat="1" applyFont="1" applyFill="1" applyBorder="1" applyAlignment="1">
      <alignment horizontal="right"/>
    </xf>
    <xf numFmtId="176" fontId="4" fillId="0" borderId="0" xfId="80" applyNumberFormat="1" applyFont="1" applyAlignment="1">
      <alignment shrinkToFit="1"/>
      <protection/>
    </xf>
    <xf numFmtId="176" fontId="4" fillId="0" borderId="20" xfId="80" applyNumberFormat="1" applyFont="1" applyBorder="1" applyAlignment="1">
      <alignment shrinkToFit="1"/>
      <protection/>
    </xf>
    <xf numFmtId="176" fontId="4" fillId="0" borderId="0" xfId="80" applyNumberFormat="1" applyFont="1" applyFill="1" applyAlignment="1">
      <alignment horizontal="right" shrinkToFit="1"/>
      <protection/>
    </xf>
    <xf numFmtId="176" fontId="4" fillId="0" borderId="28" xfId="80" applyNumberFormat="1" applyFont="1" applyFill="1" applyBorder="1" applyAlignment="1">
      <alignment horizontal="right" shrinkToFit="1"/>
      <protection/>
    </xf>
    <xf numFmtId="176" fontId="4" fillId="0" borderId="19" xfId="80" applyNumberFormat="1" applyFont="1" applyBorder="1" applyAlignment="1">
      <alignment shrinkToFit="1"/>
      <protection/>
    </xf>
    <xf numFmtId="176" fontId="4" fillId="0" borderId="21" xfId="80" applyNumberFormat="1" applyFont="1" applyBorder="1" applyAlignment="1">
      <alignment shrinkToFit="1"/>
      <protection/>
    </xf>
    <xf numFmtId="176" fontId="4" fillId="0" borderId="21" xfId="80" applyNumberFormat="1" applyFont="1" applyFill="1" applyBorder="1" applyAlignment="1">
      <alignment horizontal="right" shrinkToFit="1"/>
      <protection/>
    </xf>
    <xf numFmtId="180" fontId="4" fillId="0" borderId="0" xfId="0" applyNumberFormat="1" applyFont="1" applyFill="1" applyBorder="1" applyAlignment="1">
      <alignment horizontal="right"/>
    </xf>
    <xf numFmtId="176" fontId="4" fillId="0" borderId="19" xfId="0" applyNumberFormat="1" applyFont="1" applyFill="1" applyBorder="1" applyAlignment="1">
      <alignment/>
    </xf>
    <xf numFmtId="176" fontId="4" fillId="0" borderId="21" xfId="0" applyNumberFormat="1" applyFont="1" applyFill="1" applyBorder="1" applyAlignment="1">
      <alignment/>
    </xf>
    <xf numFmtId="0" fontId="21" fillId="0" borderId="0" xfId="0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8" xfId="0" applyNumberFormat="1" applyFont="1" applyBorder="1" applyAlignment="1">
      <alignment horizontal="right"/>
    </xf>
    <xf numFmtId="176" fontId="5" fillId="0" borderId="21" xfId="0" applyNumberFormat="1" applyFont="1" applyBorder="1" applyAlignment="1">
      <alignment horizontal="right"/>
    </xf>
    <xf numFmtId="0" fontId="4" fillId="0" borderId="0" xfId="80" applyFont="1" applyAlignment="1">
      <alignment shrinkToFit="1"/>
      <protection/>
    </xf>
    <xf numFmtId="176" fontId="4" fillId="0" borderId="19" xfId="80" applyNumberFormat="1" applyFont="1" applyFill="1" applyBorder="1" applyAlignment="1">
      <alignment horizontal="right"/>
      <protection/>
    </xf>
    <xf numFmtId="176" fontId="4" fillId="0" borderId="21" xfId="80" applyNumberFormat="1" applyFont="1" applyFill="1" applyBorder="1" applyAlignment="1">
      <alignment horizontal="right"/>
      <protection/>
    </xf>
    <xf numFmtId="180" fontId="4" fillId="0" borderId="0" xfId="80" applyNumberFormat="1" applyFont="1" applyAlignment="1">
      <alignment shrinkToFit="1"/>
      <protection/>
    </xf>
    <xf numFmtId="180" fontId="4" fillId="0" borderId="19" xfId="80" applyNumberFormat="1" applyFont="1" applyBorder="1" applyAlignment="1">
      <alignment shrinkToFit="1"/>
      <protection/>
    </xf>
    <xf numFmtId="0" fontId="4" fillId="35" borderId="19" xfId="0" applyNumberFormat="1" applyFont="1" applyFill="1" applyBorder="1" applyAlignment="1">
      <alignment horizontal="right" vertical="center"/>
    </xf>
    <xf numFmtId="0" fontId="4" fillId="35" borderId="17" xfId="0" applyNumberFormat="1" applyFont="1" applyFill="1" applyBorder="1" applyAlignment="1">
      <alignment horizontal="right" vertical="center"/>
    </xf>
    <xf numFmtId="180" fontId="4" fillId="0" borderId="19" xfId="80" applyNumberFormat="1" applyFont="1" applyBorder="1" applyAlignment="1">
      <alignment vertical="center" shrinkToFit="1"/>
      <protection/>
    </xf>
    <xf numFmtId="0" fontId="4" fillId="0" borderId="23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5" fillId="0" borderId="30" xfId="0" applyFont="1" applyBorder="1" applyAlignment="1">
      <alignment vertical="center"/>
    </xf>
    <xf numFmtId="0" fontId="4" fillId="35" borderId="23" xfId="0" applyFont="1" applyFill="1" applyBorder="1" applyAlignment="1">
      <alignment horizontal="center" vertical="center"/>
    </xf>
    <xf numFmtId="0" fontId="22" fillId="35" borderId="30" xfId="0" applyFont="1" applyFill="1" applyBorder="1" applyAlignment="1">
      <alignment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vertical="center"/>
    </xf>
    <xf numFmtId="0" fontId="0" fillId="35" borderId="30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4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distributed" vertical="center" indent="1"/>
    </xf>
    <xf numFmtId="176" fontId="4" fillId="35" borderId="31" xfId="0" applyNumberFormat="1" applyFont="1" applyFill="1" applyBorder="1" applyAlignment="1">
      <alignment horizontal="distributed" vertical="center" indent="1"/>
    </xf>
    <xf numFmtId="176" fontId="4" fillId="35" borderId="32" xfId="0" applyNumberFormat="1" applyFont="1" applyFill="1" applyBorder="1" applyAlignment="1">
      <alignment horizontal="distributed" vertical="center" indent="1"/>
    </xf>
    <xf numFmtId="0" fontId="4" fillId="35" borderId="31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176" fontId="19" fillId="35" borderId="34" xfId="0" applyNumberFormat="1" applyFont="1" applyFill="1" applyBorder="1" applyAlignment="1">
      <alignment horizontal="center" vertical="center" wrapText="1"/>
    </xf>
    <xf numFmtId="176" fontId="23" fillId="35" borderId="35" xfId="0" applyNumberFormat="1" applyFont="1" applyFill="1" applyBorder="1" applyAlignment="1">
      <alignment horizontal="center" vertical="center"/>
    </xf>
    <xf numFmtId="176" fontId="19" fillId="35" borderId="31" xfId="0" applyNumberFormat="1" applyFont="1" applyFill="1" applyBorder="1" applyAlignment="1">
      <alignment horizontal="center" vertical="center" wrapText="1"/>
    </xf>
    <xf numFmtId="176" fontId="23" fillId="35" borderId="13" xfId="0" applyNumberFormat="1" applyFont="1" applyFill="1" applyBorder="1" applyAlignment="1">
      <alignment horizontal="center" vertical="center"/>
    </xf>
    <xf numFmtId="176" fontId="0" fillId="35" borderId="31" xfId="0" applyNumberFormat="1" applyFont="1" applyFill="1" applyBorder="1" applyAlignment="1">
      <alignment horizontal="distributed" vertical="center" indent="1"/>
    </xf>
    <xf numFmtId="0" fontId="22" fillId="35" borderId="30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/>
    </xf>
    <xf numFmtId="176" fontId="22" fillId="35" borderId="31" xfId="0" applyNumberFormat="1" applyFont="1" applyFill="1" applyBorder="1" applyAlignment="1">
      <alignment horizontal="distributed" vertical="center" indent="1"/>
    </xf>
    <xf numFmtId="0" fontId="4" fillId="35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distributed" vertical="center" indent="1"/>
    </xf>
    <xf numFmtId="0" fontId="4" fillId="35" borderId="13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19" fillId="0" borderId="34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distributed" vertical="center" indent="1"/>
    </xf>
    <xf numFmtId="0" fontId="4" fillId="35" borderId="20" xfId="68" applyNumberFormat="1" applyFont="1" applyFill="1" applyBorder="1" applyAlignment="1">
      <alignment horizontal="right"/>
    </xf>
    <xf numFmtId="38" fontId="4" fillId="35" borderId="20" xfId="68" applyFont="1" applyFill="1" applyBorder="1" applyAlignment="1">
      <alignment/>
    </xf>
    <xf numFmtId="0" fontId="4" fillId="35" borderId="0" xfId="68" applyNumberFormat="1" applyFont="1" applyFill="1" applyBorder="1" applyAlignment="1">
      <alignment horizontal="right"/>
    </xf>
    <xf numFmtId="38" fontId="4" fillId="35" borderId="28" xfId="68" applyFont="1" applyFill="1" applyBorder="1" applyAlignment="1">
      <alignment horizontal="right"/>
    </xf>
    <xf numFmtId="38" fontId="5" fillId="35" borderId="19" xfId="68" applyFont="1" applyFill="1" applyBorder="1" applyAlignment="1">
      <alignment horizontal="right"/>
    </xf>
    <xf numFmtId="0" fontId="5" fillId="35" borderId="0" xfId="68" applyNumberFormat="1" applyFont="1" applyFill="1" applyBorder="1" applyAlignment="1">
      <alignment horizontal="right"/>
    </xf>
    <xf numFmtId="38" fontId="5" fillId="35" borderId="19" xfId="68" applyFont="1" applyFill="1" applyBorder="1" applyAlignment="1">
      <alignment/>
    </xf>
    <xf numFmtId="38" fontId="5" fillId="35" borderId="21" xfId="68" applyFont="1" applyFill="1" applyBorder="1" applyAlignment="1">
      <alignment horizontal="right"/>
    </xf>
    <xf numFmtId="38" fontId="4" fillId="35" borderId="0" xfId="68" applyFont="1" applyFill="1" applyBorder="1" applyAlignment="1">
      <alignment horizontal="right"/>
    </xf>
    <xf numFmtId="38" fontId="4" fillId="0" borderId="19" xfId="68" applyFont="1" applyFill="1" applyBorder="1" applyAlignment="1">
      <alignment/>
    </xf>
    <xf numFmtId="38" fontId="4" fillId="0" borderId="0" xfId="68" applyFont="1" applyFill="1" applyAlignment="1">
      <alignment/>
    </xf>
    <xf numFmtId="38" fontId="4" fillId="0" borderId="21" xfId="68" applyFont="1" applyFill="1" applyBorder="1" applyAlignment="1">
      <alignment/>
    </xf>
    <xf numFmtId="0" fontId="4" fillId="0" borderId="0" xfId="80" applyNumberFormat="1" applyFont="1" applyFill="1" applyAlignment="1">
      <alignment/>
      <protection/>
    </xf>
    <xf numFmtId="0" fontId="4" fillId="0" borderId="19" xfId="80" applyNumberFormat="1" applyFont="1" applyFill="1" applyBorder="1" applyAlignment="1">
      <alignment/>
      <protection/>
    </xf>
    <xf numFmtId="0" fontId="4" fillId="0" borderId="21" xfId="80" applyNumberFormat="1" applyFont="1" applyFill="1" applyBorder="1" applyAlignment="1">
      <alignment/>
      <protection/>
    </xf>
    <xf numFmtId="0" fontId="4" fillId="0" borderId="0" xfId="80" applyNumberFormat="1" applyFont="1" applyFill="1" applyAlignment="1">
      <alignment horizontal="right"/>
      <protection/>
    </xf>
    <xf numFmtId="0" fontId="4" fillId="0" borderId="21" xfId="80" applyNumberFormat="1" applyFont="1" applyFill="1" applyBorder="1" applyAlignment="1">
      <alignment horizontal="right"/>
      <protection/>
    </xf>
    <xf numFmtId="0" fontId="4" fillId="0" borderId="17" xfId="80" applyNumberFormat="1" applyFont="1" applyFill="1" applyBorder="1" applyAlignment="1">
      <alignment/>
      <protection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458;&#12501;&#12449;&#12452;&#12523;\3%20&#21021;&#26657;&#25552;&#20986;&#29992;&#12487;&#12540;&#12479;\&#9733;&#12487;&#12540;&#12479;&#65310;38-49%20&#24066;&#30010;&#26449;&#21029;&#25968;&#20516;\&#9733;38-&#24188;&#31258;&#22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並び（教育事務所順）"/>
      <sheetName val="SYT20548"/>
      <sheetName val="【学校数】SYT20548"/>
      <sheetName val="SYT20559"/>
      <sheetName val="【公・児童】SYT20559"/>
      <sheetName val="SYT20560"/>
      <sheetName val="【私・児童】SYT20560"/>
      <sheetName val="SYT20564"/>
      <sheetName val="【公・教員】SYT20564"/>
      <sheetName val="SYT20565"/>
      <sheetName val="【私・教員】SYT20565"/>
    </sheetNames>
    <sheetDataSet>
      <sheetData sheetId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3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  <sheetData sheetId="7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tabSelected="1" zoomScale="142" zoomScaleNormal="142" workbookViewId="0" topLeftCell="A1">
      <selection activeCell="G6" sqref="G6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G2" s="242" t="s">
        <v>134</v>
      </c>
      <c r="L2" s="1"/>
    </row>
    <row r="3" spans="1:7" ht="11.25" customHeight="1">
      <c r="A3" s="255" t="s">
        <v>82</v>
      </c>
      <c r="B3" s="257" t="s">
        <v>83</v>
      </c>
      <c r="C3" s="257"/>
      <c r="D3" s="257"/>
      <c r="E3" s="257" t="s">
        <v>84</v>
      </c>
      <c r="F3" s="257"/>
      <c r="G3" s="258"/>
    </row>
    <row r="4" spans="1:7" ht="21">
      <c r="A4" s="256"/>
      <c r="B4" s="2" t="s">
        <v>85</v>
      </c>
      <c r="C4" s="2" t="s">
        <v>86</v>
      </c>
      <c r="D4" s="11" t="s">
        <v>87</v>
      </c>
      <c r="E4" s="2" t="s">
        <v>85</v>
      </c>
      <c r="F4" s="2" t="s">
        <v>86</v>
      </c>
      <c r="G4" s="12" t="s">
        <v>87</v>
      </c>
    </row>
    <row r="5" spans="1:7" ht="19.5" customHeight="1">
      <c r="A5" s="8" t="s">
        <v>131</v>
      </c>
      <c r="B5" s="243">
        <v>89</v>
      </c>
      <c r="C5" s="244">
        <v>5429</v>
      </c>
      <c r="D5" s="243">
        <v>510</v>
      </c>
      <c r="E5" s="244">
        <v>398</v>
      </c>
      <c r="F5" s="244">
        <v>67740</v>
      </c>
      <c r="G5" s="245">
        <v>4408</v>
      </c>
    </row>
    <row r="6" spans="1:12" s="16" customFormat="1" ht="19.5" customHeight="1">
      <c r="A6" s="15" t="s">
        <v>129</v>
      </c>
      <c r="B6" s="121">
        <f>SUM(B7:B30,'39'!B3:B32)</f>
        <v>81</v>
      </c>
      <c r="C6" s="122">
        <f>SUM('38'!C7:C30,'39'!C3:C32)</f>
        <v>4776</v>
      </c>
      <c r="D6" s="121">
        <f>SUM(D7:D30,'39'!D3:D32)</f>
        <v>471</v>
      </c>
      <c r="E6" s="122">
        <f>SUM(E7:E30,'39'!E3:E32)</f>
        <v>392</v>
      </c>
      <c r="F6" s="122">
        <v>65415</v>
      </c>
      <c r="G6" s="246">
        <v>4393</v>
      </c>
      <c r="L6" s="14"/>
    </row>
    <row r="7" spans="1:7" ht="19.5" customHeight="1">
      <c r="A7" s="8" t="s">
        <v>2</v>
      </c>
      <c r="B7" s="232">
        <v>6</v>
      </c>
      <c r="C7" s="236">
        <v>260</v>
      </c>
      <c r="D7" s="232">
        <v>26</v>
      </c>
      <c r="E7" s="236">
        <v>4</v>
      </c>
      <c r="F7" s="236">
        <v>1177</v>
      </c>
      <c r="G7" s="237">
        <v>62</v>
      </c>
    </row>
    <row r="8" spans="1:7" ht="14.25" customHeight="1">
      <c r="A8" s="8" t="s">
        <v>3</v>
      </c>
      <c r="B8" s="229">
        <v>0</v>
      </c>
      <c r="C8" s="172">
        <v>0</v>
      </c>
      <c r="D8" s="173">
        <v>0</v>
      </c>
      <c r="E8" s="236">
        <v>16</v>
      </c>
      <c r="F8" s="236">
        <v>2770</v>
      </c>
      <c r="G8" s="237">
        <v>188</v>
      </c>
    </row>
    <row r="9" spans="1:7" ht="14.25" customHeight="1">
      <c r="A9" s="8" t="s">
        <v>4</v>
      </c>
      <c r="B9" s="229">
        <v>0</v>
      </c>
      <c r="C9" s="172">
        <v>0</v>
      </c>
      <c r="D9" s="173">
        <v>0</v>
      </c>
      <c r="E9" s="236">
        <v>41</v>
      </c>
      <c r="F9" s="236">
        <v>7902</v>
      </c>
      <c r="G9" s="237">
        <v>509</v>
      </c>
    </row>
    <row r="10" spans="1:7" ht="14.25" customHeight="1">
      <c r="A10" s="8" t="s">
        <v>5</v>
      </c>
      <c r="B10" s="232">
        <v>6</v>
      </c>
      <c r="C10" s="236">
        <v>584</v>
      </c>
      <c r="D10" s="232">
        <v>55</v>
      </c>
      <c r="E10" s="236">
        <v>32</v>
      </c>
      <c r="F10" s="236">
        <v>4624</v>
      </c>
      <c r="G10" s="237">
        <v>335</v>
      </c>
    </row>
    <row r="11" spans="1:7" ht="14.25" customHeight="1">
      <c r="A11" s="8" t="s">
        <v>6</v>
      </c>
      <c r="B11" s="232">
        <v>14</v>
      </c>
      <c r="C11" s="236">
        <v>1207</v>
      </c>
      <c r="D11" s="232">
        <v>106</v>
      </c>
      <c r="E11" s="236">
        <v>5</v>
      </c>
      <c r="F11" s="236">
        <v>934</v>
      </c>
      <c r="G11" s="237">
        <v>44</v>
      </c>
    </row>
    <row r="12" spans="1:7" ht="14.25" customHeight="1">
      <c r="A12" s="8" t="s">
        <v>7</v>
      </c>
      <c r="B12" s="247">
        <v>3</v>
      </c>
      <c r="C12" s="172">
        <v>0</v>
      </c>
      <c r="D12" s="173">
        <v>0</v>
      </c>
      <c r="E12" s="236">
        <v>40</v>
      </c>
      <c r="F12" s="236">
        <v>6099</v>
      </c>
      <c r="G12" s="237">
        <v>422</v>
      </c>
    </row>
    <row r="13" spans="1:7" ht="14.25" customHeight="1">
      <c r="A13" s="8" t="s">
        <v>8</v>
      </c>
      <c r="B13" s="229">
        <v>0</v>
      </c>
      <c r="C13" s="172">
        <v>0</v>
      </c>
      <c r="D13" s="173">
        <v>0</v>
      </c>
      <c r="E13" s="236">
        <v>23</v>
      </c>
      <c r="F13" s="236">
        <v>5448</v>
      </c>
      <c r="G13" s="237">
        <v>312</v>
      </c>
    </row>
    <row r="14" spans="1:7" ht="14.25" customHeight="1">
      <c r="A14" s="8" t="s">
        <v>9</v>
      </c>
      <c r="B14" s="232">
        <v>3</v>
      </c>
      <c r="C14" s="236">
        <v>143</v>
      </c>
      <c r="D14" s="232">
        <v>14</v>
      </c>
      <c r="E14" s="236">
        <v>6</v>
      </c>
      <c r="F14" s="236">
        <v>1223</v>
      </c>
      <c r="G14" s="237">
        <v>80</v>
      </c>
    </row>
    <row r="15" spans="1:7" ht="14.25" customHeight="1">
      <c r="A15" s="8" t="s">
        <v>10</v>
      </c>
      <c r="B15" s="232">
        <v>1</v>
      </c>
      <c r="C15" s="236">
        <v>37</v>
      </c>
      <c r="D15" s="232">
        <v>4</v>
      </c>
      <c r="E15" s="236">
        <v>9</v>
      </c>
      <c r="F15" s="236">
        <v>2625</v>
      </c>
      <c r="G15" s="237">
        <v>122</v>
      </c>
    </row>
    <row r="16" spans="1:7" ht="14.25" customHeight="1">
      <c r="A16" s="8" t="s">
        <v>11</v>
      </c>
      <c r="B16" s="229">
        <v>0</v>
      </c>
      <c r="C16" s="172">
        <v>0</v>
      </c>
      <c r="D16" s="173">
        <v>0</v>
      </c>
      <c r="E16" s="236">
        <v>10</v>
      </c>
      <c r="F16" s="236">
        <v>1400</v>
      </c>
      <c r="G16" s="237">
        <v>111</v>
      </c>
    </row>
    <row r="17" spans="1:7" ht="14.25" customHeight="1">
      <c r="A17" s="8" t="s">
        <v>80</v>
      </c>
      <c r="B17" s="229">
        <v>0</v>
      </c>
      <c r="C17" s="172">
        <v>0</v>
      </c>
      <c r="D17" s="173">
        <v>0</v>
      </c>
      <c r="E17" s="236">
        <v>9</v>
      </c>
      <c r="F17" s="236">
        <v>1852</v>
      </c>
      <c r="G17" s="237">
        <v>128</v>
      </c>
    </row>
    <row r="18" spans="1:7" ht="14.25" customHeight="1">
      <c r="A18" s="8" t="s">
        <v>12</v>
      </c>
      <c r="B18" s="232">
        <v>3</v>
      </c>
      <c r="C18" s="236">
        <v>64</v>
      </c>
      <c r="D18" s="232">
        <v>11</v>
      </c>
      <c r="E18" s="236">
        <v>8</v>
      </c>
      <c r="F18" s="236">
        <v>1662</v>
      </c>
      <c r="G18" s="237">
        <v>121</v>
      </c>
    </row>
    <row r="19" spans="1:7" ht="14.25" customHeight="1">
      <c r="A19" s="8" t="s">
        <v>13</v>
      </c>
      <c r="B19" s="232">
        <v>1</v>
      </c>
      <c r="C19" s="236">
        <v>109</v>
      </c>
      <c r="D19" s="232">
        <v>13</v>
      </c>
      <c r="E19" s="236">
        <v>9</v>
      </c>
      <c r="F19" s="236">
        <v>1412</v>
      </c>
      <c r="G19" s="237">
        <v>91</v>
      </c>
    </row>
    <row r="20" spans="1:7" ht="14.25" customHeight="1">
      <c r="A20" s="8" t="s">
        <v>14</v>
      </c>
      <c r="B20" s="229">
        <v>0</v>
      </c>
      <c r="C20" s="172">
        <v>0</v>
      </c>
      <c r="D20" s="173">
        <v>0</v>
      </c>
      <c r="E20" s="236">
        <v>8</v>
      </c>
      <c r="F20" s="236">
        <v>1397</v>
      </c>
      <c r="G20" s="237">
        <v>81</v>
      </c>
    </row>
    <row r="21" spans="1:7" ht="14.25" customHeight="1">
      <c r="A21" s="8" t="s">
        <v>15</v>
      </c>
      <c r="B21" s="232">
        <v>3</v>
      </c>
      <c r="C21" s="236">
        <v>161</v>
      </c>
      <c r="D21" s="232">
        <v>15</v>
      </c>
      <c r="E21" s="236">
        <v>3</v>
      </c>
      <c r="F21" s="236">
        <v>231</v>
      </c>
      <c r="G21" s="237">
        <v>20</v>
      </c>
    </row>
    <row r="22" spans="1:7" ht="14.25" customHeight="1">
      <c r="A22" s="8" t="s">
        <v>16</v>
      </c>
      <c r="B22" s="232">
        <v>2</v>
      </c>
      <c r="C22" s="236">
        <v>281</v>
      </c>
      <c r="D22" s="232">
        <v>15</v>
      </c>
      <c r="E22" s="236">
        <v>6</v>
      </c>
      <c r="F22" s="236">
        <v>1240</v>
      </c>
      <c r="G22" s="237">
        <v>68</v>
      </c>
    </row>
    <row r="23" spans="1:7" ht="14.25" customHeight="1">
      <c r="A23" s="8" t="s">
        <v>17</v>
      </c>
      <c r="B23" s="229">
        <v>0</v>
      </c>
      <c r="C23" s="172">
        <v>0</v>
      </c>
      <c r="D23" s="173">
        <v>0</v>
      </c>
      <c r="E23" s="236">
        <v>6</v>
      </c>
      <c r="F23" s="236">
        <v>1077</v>
      </c>
      <c r="G23" s="237">
        <v>67</v>
      </c>
    </row>
    <row r="24" spans="1:7" ht="14.25" customHeight="1">
      <c r="A24" s="8" t="s">
        <v>18</v>
      </c>
      <c r="B24" s="232">
        <v>2</v>
      </c>
      <c r="C24" s="236">
        <v>107</v>
      </c>
      <c r="D24" s="232">
        <v>11</v>
      </c>
      <c r="E24" s="236">
        <v>3</v>
      </c>
      <c r="F24" s="236">
        <v>329</v>
      </c>
      <c r="G24" s="237">
        <v>22</v>
      </c>
    </row>
    <row r="25" spans="1:7" ht="14.25" customHeight="1">
      <c r="A25" s="8" t="s">
        <v>19</v>
      </c>
      <c r="B25" s="229">
        <v>0</v>
      </c>
      <c r="C25" s="172">
        <v>0</v>
      </c>
      <c r="D25" s="173">
        <v>0</v>
      </c>
      <c r="E25" s="236">
        <v>1</v>
      </c>
      <c r="F25" s="248" t="s">
        <v>135</v>
      </c>
      <c r="G25" s="249" t="s">
        <v>135</v>
      </c>
    </row>
    <row r="26" spans="1:7" ht="14.25" customHeight="1">
      <c r="A26" s="8" t="s">
        <v>20</v>
      </c>
      <c r="B26" s="229">
        <v>0</v>
      </c>
      <c r="C26" s="172">
        <v>0</v>
      </c>
      <c r="D26" s="173">
        <v>0</v>
      </c>
      <c r="E26" s="236">
        <v>2</v>
      </c>
      <c r="F26" s="248" t="s">
        <v>135</v>
      </c>
      <c r="G26" s="249" t="s">
        <v>135</v>
      </c>
    </row>
    <row r="27" spans="1:7" ht="14.25" customHeight="1">
      <c r="A27" s="8" t="s">
        <v>21</v>
      </c>
      <c r="B27" s="232">
        <v>2</v>
      </c>
      <c r="C27" s="236">
        <v>31</v>
      </c>
      <c r="D27" s="232">
        <v>5</v>
      </c>
      <c r="E27" s="236">
        <v>2</v>
      </c>
      <c r="F27" s="248" t="s">
        <v>136</v>
      </c>
      <c r="G27" s="249" t="s">
        <v>135</v>
      </c>
    </row>
    <row r="28" spans="1:7" ht="14.25" customHeight="1">
      <c r="A28" s="8" t="s">
        <v>52</v>
      </c>
      <c r="B28" s="229">
        <v>0</v>
      </c>
      <c r="C28" s="172">
        <v>0</v>
      </c>
      <c r="D28" s="173">
        <v>0</v>
      </c>
      <c r="E28" s="172">
        <v>0</v>
      </c>
      <c r="F28" s="172">
        <v>0</v>
      </c>
      <c r="G28" s="229">
        <v>0</v>
      </c>
    </row>
    <row r="29" spans="1:7" ht="14.25" customHeight="1">
      <c r="A29" s="8" t="s">
        <v>22</v>
      </c>
      <c r="B29" s="232">
        <v>1</v>
      </c>
      <c r="C29" s="236">
        <v>49</v>
      </c>
      <c r="D29" s="232">
        <v>9</v>
      </c>
      <c r="E29" s="172">
        <v>0</v>
      </c>
      <c r="F29" s="172">
        <v>0</v>
      </c>
      <c r="G29" s="229">
        <v>0</v>
      </c>
    </row>
    <row r="30" spans="1:7" ht="14.25" customHeight="1">
      <c r="A30" s="9" t="s">
        <v>23</v>
      </c>
      <c r="B30" s="231">
        <v>0</v>
      </c>
      <c r="C30" s="230">
        <v>0</v>
      </c>
      <c r="D30" s="174">
        <v>0</v>
      </c>
      <c r="E30" s="230">
        <v>0</v>
      </c>
      <c r="F30" s="230">
        <v>0</v>
      </c>
      <c r="G30" s="231">
        <v>0</v>
      </c>
    </row>
    <row r="31" spans="1:2" ht="11.25" customHeight="1">
      <c r="A31" s="3" t="s">
        <v>53</v>
      </c>
      <c r="B31" s="3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workbookViewId="0" topLeftCell="A19">
      <selection activeCell="H4" sqref="H4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255" t="s">
        <v>82</v>
      </c>
      <c r="B1" s="257" t="s">
        <v>83</v>
      </c>
      <c r="C1" s="257"/>
      <c r="D1" s="257"/>
      <c r="E1" s="257" t="s">
        <v>84</v>
      </c>
      <c r="F1" s="257"/>
      <c r="G1" s="258"/>
    </row>
    <row r="2" spans="1:7" ht="21">
      <c r="A2" s="259"/>
      <c r="B2" s="2" t="s">
        <v>85</v>
      </c>
      <c r="C2" s="2" t="s">
        <v>86</v>
      </c>
      <c r="D2" s="11" t="s">
        <v>87</v>
      </c>
      <c r="E2" s="2" t="s">
        <v>85</v>
      </c>
      <c r="F2" s="13" t="s">
        <v>86</v>
      </c>
      <c r="G2" s="17" t="s">
        <v>87</v>
      </c>
    </row>
    <row r="3" spans="1:7" ht="13.5" customHeight="1">
      <c r="A3" s="8" t="s">
        <v>24</v>
      </c>
      <c r="B3" s="232">
        <v>2</v>
      </c>
      <c r="C3" s="233">
        <v>32</v>
      </c>
      <c r="D3" s="232">
        <v>7</v>
      </c>
      <c r="E3" s="233">
        <v>2</v>
      </c>
      <c r="F3" s="234" t="s">
        <v>136</v>
      </c>
      <c r="G3" s="235" t="s">
        <v>136</v>
      </c>
    </row>
    <row r="4" spans="1:7" ht="13.5" customHeight="1">
      <c r="A4" s="8" t="s">
        <v>25</v>
      </c>
      <c r="B4" s="229">
        <v>0</v>
      </c>
      <c r="C4" s="172">
        <v>0</v>
      </c>
      <c r="D4" s="173">
        <v>0</v>
      </c>
      <c r="E4" s="236">
        <v>4</v>
      </c>
      <c r="F4" s="232">
        <v>420</v>
      </c>
      <c r="G4" s="237">
        <v>47</v>
      </c>
    </row>
    <row r="5" spans="1:7" ht="13.5" customHeight="1">
      <c r="A5" s="8" t="s">
        <v>26</v>
      </c>
      <c r="B5" s="232">
        <v>2</v>
      </c>
      <c r="C5" s="236">
        <v>49</v>
      </c>
      <c r="D5" s="232">
        <v>14</v>
      </c>
      <c r="E5" s="172">
        <v>0</v>
      </c>
      <c r="F5" s="173">
        <v>0</v>
      </c>
      <c r="G5" s="229">
        <v>0</v>
      </c>
    </row>
    <row r="6" spans="1:7" ht="13.5" customHeight="1">
      <c r="A6" s="8" t="s">
        <v>27</v>
      </c>
      <c r="B6" s="232">
        <v>8</v>
      </c>
      <c r="C6" s="236">
        <v>482</v>
      </c>
      <c r="D6" s="232">
        <v>42</v>
      </c>
      <c r="E6" s="236">
        <v>1</v>
      </c>
      <c r="F6" s="234" t="s">
        <v>136</v>
      </c>
      <c r="G6" s="238" t="s">
        <v>136</v>
      </c>
    </row>
    <row r="7" spans="1:7" ht="13.5" customHeight="1">
      <c r="A7" s="8" t="s">
        <v>28</v>
      </c>
      <c r="B7" s="232">
        <v>1</v>
      </c>
      <c r="C7" s="236">
        <v>106</v>
      </c>
      <c r="D7" s="232">
        <v>9</v>
      </c>
      <c r="E7" s="172">
        <v>0</v>
      </c>
      <c r="F7" s="239">
        <v>0</v>
      </c>
      <c r="G7" s="228">
        <v>0</v>
      </c>
    </row>
    <row r="8" spans="1:7" ht="13.5" customHeight="1">
      <c r="A8" s="8" t="s">
        <v>88</v>
      </c>
      <c r="B8" s="232">
        <v>4</v>
      </c>
      <c r="C8" s="236">
        <v>214</v>
      </c>
      <c r="D8" s="232">
        <v>33</v>
      </c>
      <c r="E8" s="236">
        <v>2</v>
      </c>
      <c r="F8" s="234" t="s">
        <v>136</v>
      </c>
      <c r="G8" s="238" t="s">
        <v>136</v>
      </c>
    </row>
    <row r="9" spans="1:7" ht="13.5" customHeight="1">
      <c r="A9" s="8" t="s">
        <v>29</v>
      </c>
      <c r="B9" s="229">
        <v>0</v>
      </c>
      <c r="C9" s="172">
        <v>0</v>
      </c>
      <c r="D9" s="173">
        <v>0</v>
      </c>
      <c r="E9" s="236">
        <v>1</v>
      </c>
      <c r="F9" s="234" t="s">
        <v>136</v>
      </c>
      <c r="G9" s="238" t="s">
        <v>136</v>
      </c>
    </row>
    <row r="10" spans="1:7" ht="13.5" customHeight="1">
      <c r="A10" s="8" t="s">
        <v>30</v>
      </c>
      <c r="B10" s="229">
        <v>0</v>
      </c>
      <c r="C10" s="172">
        <v>0</v>
      </c>
      <c r="D10" s="173">
        <v>0</v>
      </c>
      <c r="E10" s="236">
        <v>2</v>
      </c>
      <c r="F10" s="234" t="s">
        <v>136</v>
      </c>
      <c r="G10" s="238" t="s">
        <v>136</v>
      </c>
    </row>
    <row r="11" spans="1:7" ht="13.5" customHeight="1">
      <c r="A11" s="8" t="s">
        <v>31</v>
      </c>
      <c r="B11" s="229">
        <v>0</v>
      </c>
      <c r="C11" s="172">
        <v>0</v>
      </c>
      <c r="D11" s="173">
        <v>0</v>
      </c>
      <c r="E11" s="236">
        <v>1</v>
      </c>
      <c r="F11" s="234" t="s">
        <v>136</v>
      </c>
      <c r="G11" s="238" t="s">
        <v>136</v>
      </c>
    </row>
    <row r="12" spans="1:7" ht="13.5" customHeight="1">
      <c r="A12" s="8" t="s">
        <v>32</v>
      </c>
      <c r="B12" s="232">
        <v>3</v>
      </c>
      <c r="C12" s="236">
        <v>127</v>
      </c>
      <c r="D12" s="232">
        <v>16</v>
      </c>
      <c r="E12" s="236">
        <v>5</v>
      </c>
      <c r="F12" s="232">
        <v>572</v>
      </c>
      <c r="G12" s="237">
        <v>41</v>
      </c>
    </row>
    <row r="13" spans="1:7" ht="13.5" customHeight="1">
      <c r="A13" s="8" t="s">
        <v>33</v>
      </c>
      <c r="B13" s="229">
        <v>0</v>
      </c>
      <c r="C13" s="172">
        <v>0</v>
      </c>
      <c r="D13" s="173">
        <v>0</v>
      </c>
      <c r="E13" s="172">
        <v>0</v>
      </c>
      <c r="F13" s="173">
        <v>0</v>
      </c>
      <c r="G13" s="229">
        <v>0</v>
      </c>
    </row>
    <row r="14" spans="1:7" ht="13.5" customHeight="1">
      <c r="A14" s="8" t="s">
        <v>34</v>
      </c>
      <c r="B14" s="229">
        <v>0</v>
      </c>
      <c r="C14" s="172">
        <v>0</v>
      </c>
      <c r="D14" s="173">
        <v>0</v>
      </c>
      <c r="E14" s="172">
        <v>0</v>
      </c>
      <c r="F14" s="173">
        <v>0</v>
      </c>
      <c r="G14" s="229">
        <v>0</v>
      </c>
    </row>
    <row r="15" spans="1:7" ht="13.5" customHeight="1">
      <c r="A15" s="8" t="s">
        <v>35</v>
      </c>
      <c r="B15" s="229">
        <v>0</v>
      </c>
      <c r="C15" s="172">
        <v>0</v>
      </c>
      <c r="D15" s="173">
        <v>0</v>
      </c>
      <c r="E15" s="172">
        <v>0</v>
      </c>
      <c r="F15" s="173">
        <v>0</v>
      </c>
      <c r="G15" s="229">
        <v>0</v>
      </c>
    </row>
    <row r="16" spans="1:7" ht="13.5" customHeight="1">
      <c r="A16" s="8" t="s">
        <v>36</v>
      </c>
      <c r="B16" s="229">
        <v>0</v>
      </c>
      <c r="C16" s="172">
        <v>0</v>
      </c>
      <c r="D16" s="173">
        <v>0</v>
      </c>
      <c r="E16" s="236">
        <v>1</v>
      </c>
      <c r="F16" s="234" t="s">
        <v>136</v>
      </c>
      <c r="G16" s="238" t="s">
        <v>136</v>
      </c>
    </row>
    <row r="17" spans="1:7" ht="13.5" customHeight="1">
      <c r="A17" s="8" t="s">
        <v>37</v>
      </c>
      <c r="B17" s="229">
        <v>0</v>
      </c>
      <c r="C17" s="172">
        <v>0</v>
      </c>
      <c r="D17" s="173">
        <v>0</v>
      </c>
      <c r="E17" s="172">
        <v>0</v>
      </c>
      <c r="F17" s="173">
        <v>0</v>
      </c>
      <c r="G17" s="229">
        <v>0</v>
      </c>
    </row>
    <row r="18" spans="1:7" ht="13.5" customHeight="1">
      <c r="A18" s="8" t="s">
        <v>38</v>
      </c>
      <c r="B18" s="229">
        <v>0</v>
      </c>
      <c r="C18" s="172">
        <v>0</v>
      </c>
      <c r="D18" s="173">
        <v>0</v>
      </c>
      <c r="E18" s="172">
        <v>0</v>
      </c>
      <c r="F18" s="173">
        <v>0</v>
      </c>
      <c r="G18" s="229">
        <v>0</v>
      </c>
    </row>
    <row r="19" spans="1:7" ht="13.5" customHeight="1">
      <c r="A19" s="8" t="s">
        <v>39</v>
      </c>
      <c r="B19" s="250">
        <v>0</v>
      </c>
      <c r="C19" s="251">
        <v>0</v>
      </c>
      <c r="D19" s="250">
        <v>0</v>
      </c>
      <c r="E19" s="172">
        <v>0</v>
      </c>
      <c r="F19" s="173">
        <v>0</v>
      </c>
      <c r="G19" s="229">
        <v>0</v>
      </c>
    </row>
    <row r="20" spans="1:7" ht="13.5" customHeight="1">
      <c r="A20" s="8" t="s">
        <v>96</v>
      </c>
      <c r="B20" s="229">
        <v>0</v>
      </c>
      <c r="C20" s="172">
        <v>0</v>
      </c>
      <c r="D20" s="173">
        <v>0</v>
      </c>
      <c r="E20" s="172">
        <v>0</v>
      </c>
      <c r="F20" s="173">
        <v>0</v>
      </c>
      <c r="G20" s="229">
        <v>0</v>
      </c>
    </row>
    <row r="21" spans="1:7" ht="13.5" customHeight="1">
      <c r="A21" s="8" t="s">
        <v>40</v>
      </c>
      <c r="B21" s="229">
        <v>0</v>
      </c>
      <c r="C21" s="172">
        <v>0</v>
      </c>
      <c r="D21" s="173">
        <v>0</v>
      </c>
      <c r="E21" s="172">
        <v>0</v>
      </c>
      <c r="F21" s="173">
        <v>0</v>
      </c>
      <c r="G21" s="229">
        <v>0</v>
      </c>
    </row>
    <row r="22" spans="1:7" ht="13.5" customHeight="1">
      <c r="A22" s="8" t="s">
        <v>41</v>
      </c>
      <c r="B22" s="229">
        <v>0</v>
      </c>
      <c r="C22" s="172">
        <v>0</v>
      </c>
      <c r="D22" s="173">
        <v>0</v>
      </c>
      <c r="E22" s="172">
        <v>0</v>
      </c>
      <c r="F22" s="173">
        <v>0</v>
      </c>
      <c r="G22" s="229">
        <v>0</v>
      </c>
    </row>
    <row r="23" spans="1:7" ht="13.5" customHeight="1">
      <c r="A23" s="8" t="s">
        <v>42</v>
      </c>
      <c r="B23" s="229">
        <v>0</v>
      </c>
      <c r="C23" s="172">
        <v>0</v>
      </c>
      <c r="D23" s="173">
        <v>0</v>
      </c>
      <c r="E23" s="236">
        <v>23</v>
      </c>
      <c r="F23" s="232">
        <v>3738</v>
      </c>
      <c r="G23" s="237">
        <v>254</v>
      </c>
    </row>
    <row r="24" spans="1:7" ht="13.5" customHeight="1">
      <c r="A24" s="8" t="s">
        <v>43</v>
      </c>
      <c r="B24" s="232">
        <v>6</v>
      </c>
      <c r="C24" s="236">
        <v>216</v>
      </c>
      <c r="D24" s="232">
        <v>21</v>
      </c>
      <c r="E24" s="236">
        <v>1</v>
      </c>
      <c r="F24" s="234" t="s">
        <v>136</v>
      </c>
      <c r="G24" s="238" t="s">
        <v>136</v>
      </c>
    </row>
    <row r="25" spans="1:7" ht="13.5" customHeight="1">
      <c r="A25" s="8" t="s">
        <v>44</v>
      </c>
      <c r="B25" s="250">
        <v>0</v>
      </c>
      <c r="C25" s="251">
        <v>0</v>
      </c>
      <c r="D25" s="250">
        <v>0</v>
      </c>
      <c r="E25" s="172">
        <v>0</v>
      </c>
      <c r="F25" s="173">
        <v>0</v>
      </c>
      <c r="G25" s="229">
        <v>0</v>
      </c>
    </row>
    <row r="26" spans="1:7" ht="13.5" customHeight="1">
      <c r="A26" s="8" t="s">
        <v>45</v>
      </c>
      <c r="B26" s="232">
        <v>6</v>
      </c>
      <c r="C26" s="236">
        <v>354</v>
      </c>
      <c r="D26" s="232">
        <v>33</v>
      </c>
      <c r="E26" s="172">
        <v>0</v>
      </c>
      <c r="F26" s="173">
        <v>0</v>
      </c>
      <c r="G26" s="229">
        <v>0</v>
      </c>
    </row>
    <row r="27" spans="1:7" ht="13.5" customHeight="1">
      <c r="A27" s="8" t="s">
        <v>46</v>
      </c>
      <c r="B27" s="232">
        <v>1</v>
      </c>
      <c r="C27" s="236">
        <v>49</v>
      </c>
      <c r="D27" s="232">
        <v>4</v>
      </c>
      <c r="E27" s="172">
        <v>0</v>
      </c>
      <c r="F27" s="173">
        <v>0</v>
      </c>
      <c r="G27" s="229">
        <v>0</v>
      </c>
    </row>
    <row r="28" spans="1:7" ht="13.5" customHeight="1">
      <c r="A28" s="8" t="s">
        <v>47</v>
      </c>
      <c r="B28" s="229">
        <v>0</v>
      </c>
      <c r="C28" s="172">
        <v>0</v>
      </c>
      <c r="D28" s="173">
        <v>0</v>
      </c>
      <c r="E28" s="236">
        <v>12</v>
      </c>
      <c r="F28" s="232">
        <v>1991</v>
      </c>
      <c r="G28" s="237">
        <v>117</v>
      </c>
    </row>
    <row r="29" spans="1:7" ht="13.5" customHeight="1">
      <c r="A29" s="8" t="s">
        <v>48</v>
      </c>
      <c r="B29" s="229">
        <v>0</v>
      </c>
      <c r="C29" s="172">
        <v>0</v>
      </c>
      <c r="D29" s="173">
        <v>0</v>
      </c>
      <c r="E29" s="236">
        <v>4</v>
      </c>
      <c r="F29" s="232">
        <v>746</v>
      </c>
      <c r="G29" s="237">
        <v>44</v>
      </c>
    </row>
    <row r="30" spans="1:7" ht="13.5" customHeight="1">
      <c r="A30" s="8" t="s">
        <v>49</v>
      </c>
      <c r="B30" s="229">
        <v>0</v>
      </c>
      <c r="C30" s="172">
        <v>0</v>
      </c>
      <c r="D30" s="173">
        <v>0</v>
      </c>
      <c r="E30" s="236">
        <v>3</v>
      </c>
      <c r="F30" s="232">
        <v>594</v>
      </c>
      <c r="G30" s="237">
        <v>31</v>
      </c>
    </row>
    <row r="31" spans="1:7" ht="13.5" customHeight="1">
      <c r="A31" s="8" t="s">
        <v>81</v>
      </c>
      <c r="B31" s="232">
        <v>1</v>
      </c>
      <c r="C31" s="236">
        <v>114</v>
      </c>
      <c r="D31" s="232">
        <v>8</v>
      </c>
      <c r="E31" s="236">
        <v>2</v>
      </c>
      <c r="F31" s="234" t="s">
        <v>136</v>
      </c>
      <c r="G31" s="238" t="s">
        <v>136</v>
      </c>
    </row>
    <row r="32" spans="1:7" ht="22.5" customHeight="1">
      <c r="A32" s="8" t="s">
        <v>50</v>
      </c>
      <c r="B32" s="92">
        <f>SUM('[1]SYT20548'!$C$7:$C$12)</f>
        <v>0</v>
      </c>
      <c r="C32" s="27">
        <f>SUM('[1]SYT20559'!$C$7:$C$12)</f>
        <v>0</v>
      </c>
      <c r="D32" s="95">
        <f>SUM('[1]SYT20564'!$C$7:$C$12)</f>
        <v>0</v>
      </c>
      <c r="E32" s="240">
        <v>85</v>
      </c>
      <c r="F32" s="232">
        <v>11943</v>
      </c>
      <c r="G32" s="241">
        <v>924</v>
      </c>
    </row>
    <row r="33" spans="1:7" ht="4.5" customHeight="1">
      <c r="A33" s="5"/>
      <c r="B33" s="19"/>
      <c r="C33" s="18"/>
      <c r="D33" s="93"/>
      <c r="E33" s="18"/>
      <c r="F33" s="19"/>
      <c r="G33" s="19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150" zoomScaleNormal="150" zoomScalePageLayoutView="0" workbookViewId="0" topLeftCell="A1">
      <selection activeCell="H4" sqref="H4"/>
    </sheetView>
  </sheetViews>
  <sheetFormatPr defaultColWidth="9.00390625" defaultRowHeight="13.5"/>
  <cols>
    <col min="1" max="1" width="9.875" style="31" customWidth="1"/>
    <col min="2" max="7" width="6.00390625" style="31" customWidth="1"/>
    <col min="8" max="16384" width="9.00390625" style="31" customWidth="1"/>
  </cols>
  <sheetData>
    <row r="1" spans="1:12" s="29" customFormat="1" ht="11.25" customHeight="1">
      <c r="A1" s="28" t="s">
        <v>89</v>
      </c>
      <c r="B1" s="28"/>
      <c r="C1" s="28"/>
      <c r="D1" s="28"/>
      <c r="E1" s="28"/>
      <c r="F1" s="28"/>
      <c r="G1" s="28"/>
      <c r="L1" s="30"/>
    </row>
    <row r="2" spans="1:7" ht="11.25" customHeight="1">
      <c r="A2" s="260" t="s">
        <v>82</v>
      </c>
      <c r="B2" s="262" t="s">
        <v>83</v>
      </c>
      <c r="C2" s="262"/>
      <c r="D2" s="262"/>
      <c r="E2" s="262" t="s">
        <v>84</v>
      </c>
      <c r="F2" s="262"/>
      <c r="G2" s="263"/>
    </row>
    <row r="3" spans="1:7" ht="21">
      <c r="A3" s="261"/>
      <c r="B3" s="32" t="s">
        <v>85</v>
      </c>
      <c r="C3" s="32" t="s">
        <v>86</v>
      </c>
      <c r="D3" s="33" t="s">
        <v>87</v>
      </c>
      <c r="E3" s="32" t="s">
        <v>85</v>
      </c>
      <c r="F3" s="32" t="s">
        <v>86</v>
      </c>
      <c r="G3" s="34" t="s">
        <v>87</v>
      </c>
    </row>
    <row r="4" spans="1:7" s="36" customFormat="1" ht="19.5" customHeight="1">
      <c r="A4" s="35" t="s">
        <v>117</v>
      </c>
      <c r="B4" s="293" t="s">
        <v>137</v>
      </c>
      <c r="C4" s="294">
        <v>3722</v>
      </c>
      <c r="D4" s="294">
        <v>562</v>
      </c>
      <c r="E4" s="295" t="s">
        <v>130</v>
      </c>
      <c r="F4" s="294">
        <v>10846</v>
      </c>
      <c r="G4" s="296">
        <v>1500</v>
      </c>
    </row>
    <row r="5" spans="1:7" s="36" customFormat="1" ht="19.5" customHeight="1">
      <c r="A5" s="37" t="s">
        <v>129</v>
      </c>
      <c r="B5" s="297">
        <v>34</v>
      </c>
      <c r="C5" s="297">
        <v>4148</v>
      </c>
      <c r="D5" s="297">
        <v>628</v>
      </c>
      <c r="E5" s="298" t="s">
        <v>133</v>
      </c>
      <c r="F5" s="299">
        <v>12137</v>
      </c>
      <c r="G5" s="300">
        <v>1646</v>
      </c>
    </row>
    <row r="6" spans="1:7" ht="15" customHeight="1">
      <c r="A6" s="35" t="s">
        <v>2</v>
      </c>
      <c r="B6" s="301">
        <v>5</v>
      </c>
      <c r="C6" s="302">
        <v>819</v>
      </c>
      <c r="D6" s="302">
        <v>152</v>
      </c>
      <c r="E6" s="303">
        <v>3</v>
      </c>
      <c r="F6" s="302">
        <v>715</v>
      </c>
      <c r="G6" s="304">
        <v>79</v>
      </c>
    </row>
    <row r="7" spans="1:7" ht="14.25" customHeight="1">
      <c r="A7" s="35" t="s">
        <v>3</v>
      </c>
      <c r="B7" s="172">
        <v>0</v>
      </c>
      <c r="C7" s="172">
        <v>0</v>
      </c>
      <c r="D7" s="172">
        <v>0</v>
      </c>
      <c r="E7" s="305">
        <v>2</v>
      </c>
      <c r="F7" s="225" t="s">
        <v>136</v>
      </c>
      <c r="G7" s="226" t="s">
        <v>136</v>
      </c>
    </row>
    <row r="8" spans="1:7" ht="14.25" customHeight="1">
      <c r="A8" s="35" t="s">
        <v>4</v>
      </c>
      <c r="B8" s="172">
        <v>0</v>
      </c>
      <c r="C8" s="172">
        <v>0</v>
      </c>
      <c r="D8" s="172">
        <v>0</v>
      </c>
      <c r="E8" s="305">
        <v>6</v>
      </c>
      <c r="F8" s="306">
        <v>915</v>
      </c>
      <c r="G8" s="307">
        <v>88</v>
      </c>
    </row>
    <row r="9" spans="1:7" ht="14.25" customHeight="1">
      <c r="A9" s="35" t="s">
        <v>5</v>
      </c>
      <c r="B9" s="172">
        <v>0</v>
      </c>
      <c r="C9" s="172">
        <v>0</v>
      </c>
      <c r="D9" s="172">
        <v>0</v>
      </c>
      <c r="E9" s="173">
        <v>0</v>
      </c>
      <c r="F9" s="227">
        <v>0</v>
      </c>
      <c r="G9" s="228">
        <v>0</v>
      </c>
    </row>
    <row r="10" spans="1:7" ht="14.25" customHeight="1">
      <c r="A10" s="35" t="s">
        <v>6</v>
      </c>
      <c r="B10" s="172">
        <v>0</v>
      </c>
      <c r="C10" s="172">
        <v>0</v>
      </c>
      <c r="D10" s="172">
        <v>0</v>
      </c>
      <c r="E10" s="305">
        <v>1</v>
      </c>
      <c r="F10" s="225" t="s">
        <v>136</v>
      </c>
      <c r="G10" s="226" t="s">
        <v>136</v>
      </c>
    </row>
    <row r="11" spans="1:7" ht="14.25" customHeight="1">
      <c r="A11" s="35" t="s">
        <v>7</v>
      </c>
      <c r="B11" s="172">
        <v>0</v>
      </c>
      <c r="C11" s="172">
        <v>0</v>
      </c>
      <c r="D11" s="172">
        <v>0</v>
      </c>
      <c r="E11" s="305">
        <v>8</v>
      </c>
      <c r="F11" s="306">
        <v>854</v>
      </c>
      <c r="G11" s="307">
        <v>161</v>
      </c>
    </row>
    <row r="12" spans="1:7" ht="14.25" customHeight="1">
      <c r="A12" s="35" t="s">
        <v>8</v>
      </c>
      <c r="B12" s="172">
        <v>0</v>
      </c>
      <c r="C12" s="172">
        <v>0</v>
      </c>
      <c r="D12" s="172">
        <v>0</v>
      </c>
      <c r="E12" s="308" t="s">
        <v>128</v>
      </c>
      <c r="F12" s="302">
        <v>2662</v>
      </c>
      <c r="G12" s="307">
        <v>309</v>
      </c>
    </row>
    <row r="13" spans="1:7" ht="14.25" customHeight="1">
      <c r="A13" s="35" t="s">
        <v>9</v>
      </c>
      <c r="B13" s="172">
        <v>0</v>
      </c>
      <c r="C13" s="172">
        <v>0</v>
      </c>
      <c r="D13" s="172">
        <v>0</v>
      </c>
      <c r="E13" s="305">
        <v>2</v>
      </c>
      <c r="F13" s="225" t="s">
        <v>136</v>
      </c>
      <c r="G13" s="226" t="s">
        <v>136</v>
      </c>
    </row>
    <row r="14" spans="1:7" ht="14.25" customHeight="1">
      <c r="A14" s="35" t="s">
        <v>10</v>
      </c>
      <c r="B14" s="172">
        <v>0</v>
      </c>
      <c r="C14" s="172">
        <v>0</v>
      </c>
      <c r="D14" s="172">
        <v>0</v>
      </c>
      <c r="E14" s="308">
        <v>3</v>
      </c>
      <c r="F14" s="306">
        <v>501</v>
      </c>
      <c r="G14" s="307">
        <v>52</v>
      </c>
    </row>
    <row r="15" spans="1:7" ht="14.25" customHeight="1">
      <c r="A15" s="35" t="s">
        <v>11</v>
      </c>
      <c r="B15" s="172">
        <v>0</v>
      </c>
      <c r="C15" s="172">
        <v>0</v>
      </c>
      <c r="D15" s="172">
        <v>0</v>
      </c>
      <c r="E15" s="305">
        <v>3</v>
      </c>
      <c r="F15" s="306">
        <v>296</v>
      </c>
      <c r="G15" s="307">
        <v>54</v>
      </c>
    </row>
    <row r="16" spans="1:7" ht="14.25" customHeight="1">
      <c r="A16" s="35" t="s">
        <v>80</v>
      </c>
      <c r="B16" s="172">
        <v>0</v>
      </c>
      <c r="C16" s="172">
        <v>0</v>
      </c>
      <c r="D16" s="172">
        <v>0</v>
      </c>
      <c r="E16" s="173">
        <v>0</v>
      </c>
      <c r="F16" s="172">
        <v>0</v>
      </c>
      <c r="G16" s="229">
        <v>0</v>
      </c>
    </row>
    <row r="17" spans="1:7" ht="14.25" customHeight="1">
      <c r="A17" s="35" t="s">
        <v>12</v>
      </c>
      <c r="B17" s="172">
        <v>0</v>
      </c>
      <c r="C17" s="172">
        <v>0</v>
      </c>
      <c r="D17" s="172">
        <v>0</v>
      </c>
      <c r="E17" s="305">
        <v>3</v>
      </c>
      <c r="F17" s="223">
        <v>457</v>
      </c>
      <c r="G17" s="309">
        <v>51</v>
      </c>
    </row>
    <row r="18" spans="1:7" ht="14.25" customHeight="1">
      <c r="A18" s="35" t="s">
        <v>13</v>
      </c>
      <c r="B18" s="172">
        <v>0</v>
      </c>
      <c r="C18" s="172">
        <v>0</v>
      </c>
      <c r="D18" s="172">
        <v>0</v>
      </c>
      <c r="E18" s="173">
        <v>0</v>
      </c>
      <c r="F18" s="172">
        <v>0</v>
      </c>
      <c r="G18" s="229">
        <v>0</v>
      </c>
    </row>
    <row r="19" spans="1:7" ht="14.25" customHeight="1">
      <c r="A19" s="35" t="s">
        <v>14</v>
      </c>
      <c r="B19" s="172">
        <v>0</v>
      </c>
      <c r="C19" s="172">
        <v>0</v>
      </c>
      <c r="D19" s="172">
        <v>0</v>
      </c>
      <c r="E19" s="305">
        <v>1</v>
      </c>
      <c r="F19" s="225" t="s">
        <v>136</v>
      </c>
      <c r="G19" s="226" t="s">
        <v>136</v>
      </c>
    </row>
    <row r="20" spans="1:7" ht="14.25" customHeight="1">
      <c r="A20" s="35" t="s">
        <v>15</v>
      </c>
      <c r="B20" s="172">
        <v>0</v>
      </c>
      <c r="C20" s="172">
        <v>0</v>
      </c>
      <c r="D20" s="172">
        <v>0</v>
      </c>
      <c r="E20" s="305">
        <v>1</v>
      </c>
      <c r="F20" s="225" t="s">
        <v>136</v>
      </c>
      <c r="G20" s="226" t="s">
        <v>136</v>
      </c>
    </row>
    <row r="21" spans="1:7" ht="14.25" customHeight="1">
      <c r="A21" s="35" t="s">
        <v>16</v>
      </c>
      <c r="B21" s="172">
        <v>0</v>
      </c>
      <c r="C21" s="172">
        <v>0</v>
      </c>
      <c r="D21" s="172">
        <v>0</v>
      </c>
      <c r="E21" s="305">
        <v>3</v>
      </c>
      <c r="F21" s="306">
        <v>364</v>
      </c>
      <c r="G21" s="307">
        <v>62</v>
      </c>
    </row>
    <row r="22" spans="1:7" ht="14.25" customHeight="1">
      <c r="A22" s="35" t="s">
        <v>17</v>
      </c>
      <c r="B22" s="172">
        <v>0</v>
      </c>
      <c r="C22" s="172">
        <v>0</v>
      </c>
      <c r="D22" s="172">
        <v>0</v>
      </c>
      <c r="E22" s="305">
        <v>1</v>
      </c>
      <c r="F22" s="225" t="s">
        <v>136</v>
      </c>
      <c r="G22" s="226" t="s">
        <v>136</v>
      </c>
    </row>
    <row r="23" spans="1:7" ht="14.25" customHeight="1">
      <c r="A23" s="35" t="s">
        <v>18</v>
      </c>
      <c r="B23" s="306">
        <v>2</v>
      </c>
      <c r="C23" s="306">
        <v>218</v>
      </c>
      <c r="D23" s="306">
        <v>22</v>
      </c>
      <c r="E23" s="173">
        <v>0</v>
      </c>
      <c r="F23" s="227">
        <v>0</v>
      </c>
      <c r="G23" s="228">
        <v>0</v>
      </c>
    </row>
    <row r="24" spans="1:7" ht="14.25" customHeight="1">
      <c r="A24" s="35" t="s">
        <v>19</v>
      </c>
      <c r="B24" s="172">
        <v>0</v>
      </c>
      <c r="C24" s="172">
        <v>0</v>
      </c>
      <c r="D24" s="172">
        <v>0</v>
      </c>
      <c r="E24" s="305">
        <v>1</v>
      </c>
      <c r="F24" s="225" t="s">
        <v>136</v>
      </c>
      <c r="G24" s="226" t="s">
        <v>136</v>
      </c>
    </row>
    <row r="25" spans="1:7" ht="14.25" customHeight="1">
      <c r="A25" s="35" t="s">
        <v>20</v>
      </c>
      <c r="B25" s="172">
        <v>0</v>
      </c>
      <c r="C25" s="172">
        <v>0</v>
      </c>
      <c r="D25" s="172">
        <v>0</v>
      </c>
      <c r="E25" s="173">
        <v>0</v>
      </c>
      <c r="F25" s="172">
        <v>0</v>
      </c>
      <c r="G25" s="229">
        <v>0</v>
      </c>
    </row>
    <row r="26" spans="1:7" ht="14.25" customHeight="1">
      <c r="A26" s="35" t="s">
        <v>21</v>
      </c>
      <c r="B26" s="306">
        <v>1</v>
      </c>
      <c r="C26" s="306">
        <v>210</v>
      </c>
      <c r="D26" s="306">
        <v>25</v>
      </c>
      <c r="E26" s="308" t="s">
        <v>125</v>
      </c>
      <c r="F26" s="306">
        <v>453</v>
      </c>
      <c r="G26" s="307">
        <v>74</v>
      </c>
    </row>
    <row r="27" spans="1:7" ht="14.25" customHeight="1">
      <c r="A27" s="35" t="s">
        <v>52</v>
      </c>
      <c r="B27" s="172">
        <v>0</v>
      </c>
      <c r="C27" s="172">
        <v>0</v>
      </c>
      <c r="D27" s="172">
        <v>0</v>
      </c>
      <c r="E27" s="173">
        <v>0</v>
      </c>
      <c r="F27" s="172">
        <v>0</v>
      </c>
      <c r="G27" s="229">
        <v>0</v>
      </c>
    </row>
    <row r="28" spans="1:7" ht="14.25" customHeight="1">
      <c r="A28" s="35" t="s">
        <v>22</v>
      </c>
      <c r="B28" s="172">
        <v>0</v>
      </c>
      <c r="C28" s="172">
        <v>0</v>
      </c>
      <c r="D28" s="172">
        <v>0</v>
      </c>
      <c r="E28" s="173">
        <v>0</v>
      </c>
      <c r="F28" s="172">
        <v>0</v>
      </c>
      <c r="G28" s="229">
        <v>0</v>
      </c>
    </row>
    <row r="29" spans="1:7" ht="14.25" customHeight="1">
      <c r="A29" s="38" t="s">
        <v>23</v>
      </c>
      <c r="B29" s="310">
        <v>1</v>
      </c>
      <c r="C29" s="310">
        <v>327</v>
      </c>
      <c r="D29" s="310">
        <v>28</v>
      </c>
      <c r="E29" s="174">
        <v>0</v>
      </c>
      <c r="F29" s="230">
        <v>0</v>
      </c>
      <c r="G29" s="231">
        <v>0</v>
      </c>
    </row>
    <row r="30" ht="11.25" customHeight="1">
      <c r="A30" s="31" t="s">
        <v>53</v>
      </c>
    </row>
    <row r="31" ht="11.25" customHeight="1">
      <c r="A31" s="31" t="s">
        <v>119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="150" zoomScaleNormal="150" zoomScalePageLayoutView="0" workbookViewId="0" topLeftCell="A1">
      <selection activeCell="H4" sqref="H4"/>
    </sheetView>
  </sheetViews>
  <sheetFormatPr defaultColWidth="9.00390625" defaultRowHeight="13.5"/>
  <cols>
    <col min="1" max="1" width="9.875" style="31" customWidth="1"/>
    <col min="2" max="7" width="6.00390625" style="31" customWidth="1"/>
    <col min="8" max="16384" width="9.00390625" style="31" customWidth="1"/>
  </cols>
  <sheetData>
    <row r="1" spans="1:7" ht="12.75" customHeight="1">
      <c r="A1" s="260" t="s">
        <v>82</v>
      </c>
      <c r="B1" s="262" t="s">
        <v>83</v>
      </c>
      <c r="C1" s="262"/>
      <c r="D1" s="262"/>
      <c r="E1" s="262" t="s">
        <v>84</v>
      </c>
      <c r="F1" s="262"/>
      <c r="G1" s="263"/>
    </row>
    <row r="2" spans="1:7" ht="21">
      <c r="A2" s="264"/>
      <c r="B2" s="32" t="s">
        <v>85</v>
      </c>
      <c r="C2" s="32" t="s">
        <v>86</v>
      </c>
      <c r="D2" s="33" t="s">
        <v>87</v>
      </c>
      <c r="E2" s="32" t="s">
        <v>85</v>
      </c>
      <c r="F2" s="32" t="s">
        <v>86</v>
      </c>
      <c r="G2" s="34" t="s">
        <v>87</v>
      </c>
    </row>
    <row r="3" spans="1:7" ht="13.5" customHeight="1">
      <c r="A3" s="35" t="s">
        <v>24</v>
      </c>
      <c r="B3" s="216">
        <v>0</v>
      </c>
      <c r="C3" s="217">
        <v>0</v>
      </c>
      <c r="D3" s="217">
        <v>0</v>
      </c>
      <c r="E3" s="216">
        <v>0</v>
      </c>
      <c r="F3" s="217">
        <v>0</v>
      </c>
      <c r="G3" s="218">
        <v>0</v>
      </c>
    </row>
    <row r="4" spans="1:7" ht="13.5" customHeight="1">
      <c r="A4" s="35" t="s">
        <v>25</v>
      </c>
      <c r="B4" s="172">
        <v>0</v>
      </c>
      <c r="C4" s="97">
        <v>0</v>
      </c>
      <c r="D4" s="97">
        <v>0</v>
      </c>
      <c r="E4" s="172">
        <v>0</v>
      </c>
      <c r="F4" s="97">
        <v>0</v>
      </c>
      <c r="G4" s="218">
        <v>0</v>
      </c>
    </row>
    <row r="5" spans="1:7" ht="13.5" customHeight="1">
      <c r="A5" s="35" t="s">
        <v>26</v>
      </c>
      <c r="B5" s="172">
        <v>0</v>
      </c>
      <c r="C5" s="97">
        <v>0</v>
      </c>
      <c r="D5" s="97">
        <v>0</v>
      </c>
      <c r="E5" s="306">
        <v>1</v>
      </c>
      <c r="F5" s="219" t="s">
        <v>136</v>
      </c>
      <c r="G5" s="220" t="s">
        <v>136</v>
      </c>
    </row>
    <row r="6" spans="1:7" ht="13.5" customHeight="1">
      <c r="A6" s="35" t="s">
        <v>27</v>
      </c>
      <c r="B6" s="221">
        <v>1</v>
      </c>
      <c r="C6" s="306">
        <v>68</v>
      </c>
      <c r="D6" s="223">
        <v>9</v>
      </c>
      <c r="E6" s="306">
        <v>1</v>
      </c>
      <c r="F6" s="219" t="s">
        <v>136</v>
      </c>
      <c r="G6" s="220" t="s">
        <v>136</v>
      </c>
    </row>
    <row r="7" spans="1:7" ht="13.5" customHeight="1">
      <c r="A7" s="35" t="s">
        <v>28</v>
      </c>
      <c r="B7" s="306">
        <v>4</v>
      </c>
      <c r="C7" s="306">
        <v>564</v>
      </c>
      <c r="D7" s="306">
        <v>62</v>
      </c>
      <c r="E7" s="172">
        <v>0</v>
      </c>
      <c r="F7" s="97">
        <v>0</v>
      </c>
      <c r="G7" s="218">
        <v>0</v>
      </c>
    </row>
    <row r="8" spans="1:7" ht="13.5" customHeight="1">
      <c r="A8" s="35" t="s">
        <v>88</v>
      </c>
      <c r="B8" s="172">
        <v>0</v>
      </c>
      <c r="C8" s="97">
        <v>0</v>
      </c>
      <c r="D8" s="97">
        <v>0</v>
      </c>
      <c r="E8" s="172">
        <v>0</v>
      </c>
      <c r="F8" s="97">
        <v>0</v>
      </c>
      <c r="G8" s="218">
        <v>0</v>
      </c>
    </row>
    <row r="9" spans="1:7" ht="13.5" customHeight="1">
      <c r="A9" s="35" t="s">
        <v>29</v>
      </c>
      <c r="B9" s="306">
        <v>2</v>
      </c>
      <c r="C9" s="306">
        <v>220</v>
      </c>
      <c r="D9" s="306">
        <v>34</v>
      </c>
      <c r="E9" s="172">
        <v>0</v>
      </c>
      <c r="F9" s="97">
        <v>0</v>
      </c>
      <c r="G9" s="218">
        <v>0</v>
      </c>
    </row>
    <row r="10" spans="1:7" ht="13.5" customHeight="1">
      <c r="A10" s="35" t="s">
        <v>30</v>
      </c>
      <c r="B10" s="172">
        <v>0</v>
      </c>
      <c r="C10" s="97">
        <v>0</v>
      </c>
      <c r="D10" s="97">
        <v>0</v>
      </c>
      <c r="E10" s="172">
        <v>0</v>
      </c>
      <c r="F10" s="97">
        <v>0</v>
      </c>
      <c r="G10" s="218">
        <v>0</v>
      </c>
    </row>
    <row r="11" spans="1:7" ht="13.5" customHeight="1">
      <c r="A11" s="35" t="s">
        <v>31</v>
      </c>
      <c r="B11" s="172">
        <v>0</v>
      </c>
      <c r="C11" s="97">
        <v>0</v>
      </c>
      <c r="D11" s="97">
        <v>0</v>
      </c>
      <c r="E11" s="172">
        <v>0</v>
      </c>
      <c r="F11" s="97">
        <v>0</v>
      </c>
      <c r="G11" s="218">
        <v>0</v>
      </c>
    </row>
    <row r="12" spans="1:7" ht="13.5" customHeight="1">
      <c r="A12" s="35" t="s">
        <v>32</v>
      </c>
      <c r="B12" s="172">
        <v>0</v>
      </c>
      <c r="C12" s="97">
        <v>0</v>
      </c>
      <c r="D12" s="97">
        <v>0</v>
      </c>
      <c r="E12" s="306">
        <v>1</v>
      </c>
      <c r="F12" s="219" t="s">
        <v>136</v>
      </c>
      <c r="G12" s="220" t="s">
        <v>136</v>
      </c>
    </row>
    <row r="13" spans="1:7" ht="13.5" customHeight="1">
      <c r="A13" s="35" t="s">
        <v>33</v>
      </c>
      <c r="B13" s="172">
        <v>0</v>
      </c>
      <c r="C13" s="97">
        <v>0</v>
      </c>
      <c r="D13" s="97">
        <v>0</v>
      </c>
      <c r="E13" s="172">
        <v>0</v>
      </c>
      <c r="F13" s="97">
        <v>0</v>
      </c>
      <c r="G13" s="218">
        <v>0</v>
      </c>
    </row>
    <row r="14" spans="1:7" ht="13.5" customHeight="1">
      <c r="A14" s="35" t="s">
        <v>34</v>
      </c>
      <c r="B14" s="172">
        <v>0</v>
      </c>
      <c r="C14" s="97">
        <v>0</v>
      </c>
      <c r="D14" s="97">
        <v>0</v>
      </c>
      <c r="E14" s="172">
        <v>0</v>
      </c>
      <c r="F14" s="97">
        <v>0</v>
      </c>
      <c r="G14" s="218">
        <v>0</v>
      </c>
    </row>
    <row r="15" spans="1:7" ht="13.5" customHeight="1">
      <c r="A15" s="35" t="s">
        <v>35</v>
      </c>
      <c r="B15" s="306">
        <v>1</v>
      </c>
      <c r="C15" s="306">
        <v>122</v>
      </c>
      <c r="D15" s="306">
        <v>21</v>
      </c>
      <c r="E15" s="172">
        <v>0</v>
      </c>
      <c r="F15" s="97">
        <v>0</v>
      </c>
      <c r="G15" s="218">
        <v>0</v>
      </c>
    </row>
    <row r="16" spans="1:7" ht="13.5" customHeight="1">
      <c r="A16" s="35" t="s">
        <v>36</v>
      </c>
      <c r="B16" s="172">
        <v>0</v>
      </c>
      <c r="C16" s="97">
        <v>0</v>
      </c>
      <c r="D16" s="97">
        <v>0</v>
      </c>
      <c r="E16" s="172">
        <v>0</v>
      </c>
      <c r="F16" s="97">
        <v>0</v>
      </c>
      <c r="G16" s="218">
        <v>0</v>
      </c>
    </row>
    <row r="17" spans="1:7" ht="13.5" customHeight="1">
      <c r="A17" s="35" t="s">
        <v>37</v>
      </c>
      <c r="B17" s="306">
        <v>1</v>
      </c>
      <c r="C17" s="306">
        <v>160</v>
      </c>
      <c r="D17" s="306">
        <v>31</v>
      </c>
      <c r="E17" s="172">
        <v>0</v>
      </c>
      <c r="F17" s="97">
        <v>0</v>
      </c>
      <c r="G17" s="218">
        <v>0</v>
      </c>
    </row>
    <row r="18" spans="1:7" ht="13.5" customHeight="1">
      <c r="A18" s="35" t="s">
        <v>38</v>
      </c>
      <c r="B18" s="172">
        <v>0</v>
      </c>
      <c r="C18" s="97">
        <v>0</v>
      </c>
      <c r="D18" s="97">
        <v>0</v>
      </c>
      <c r="E18" s="172">
        <v>0</v>
      </c>
      <c r="F18" s="97">
        <v>0</v>
      </c>
      <c r="G18" s="218">
        <v>0</v>
      </c>
    </row>
    <row r="19" spans="1:7" ht="13.5" customHeight="1">
      <c r="A19" s="35" t="s">
        <v>39</v>
      </c>
      <c r="B19" s="221">
        <v>1</v>
      </c>
      <c r="C19" s="223">
        <v>183</v>
      </c>
      <c r="D19" s="223">
        <v>20</v>
      </c>
      <c r="E19" s="172">
        <v>0</v>
      </c>
      <c r="F19" s="97">
        <v>0</v>
      </c>
      <c r="G19" s="218">
        <v>0</v>
      </c>
    </row>
    <row r="20" spans="1:7" ht="13.5" customHeight="1">
      <c r="A20" s="35" t="s">
        <v>90</v>
      </c>
      <c r="B20" s="172">
        <v>0</v>
      </c>
      <c r="C20" s="97">
        <v>0</v>
      </c>
      <c r="D20" s="97">
        <v>0</v>
      </c>
      <c r="E20" s="172">
        <v>0</v>
      </c>
      <c r="F20" s="97">
        <v>0</v>
      </c>
      <c r="G20" s="218">
        <v>0</v>
      </c>
    </row>
    <row r="21" spans="1:7" ht="13.5" customHeight="1">
      <c r="A21" s="35" t="s">
        <v>40</v>
      </c>
      <c r="B21" s="172">
        <v>0</v>
      </c>
      <c r="C21" s="97">
        <v>0</v>
      </c>
      <c r="D21" s="97">
        <v>0</v>
      </c>
      <c r="E21" s="172">
        <v>0</v>
      </c>
      <c r="F21" s="97">
        <v>0</v>
      </c>
      <c r="G21" s="218">
        <v>0</v>
      </c>
    </row>
    <row r="22" spans="1:7" ht="13.5" customHeight="1">
      <c r="A22" s="35" t="s">
        <v>41</v>
      </c>
      <c r="B22" s="172">
        <v>0</v>
      </c>
      <c r="C22" s="97">
        <v>0</v>
      </c>
      <c r="D22" s="97">
        <v>0</v>
      </c>
      <c r="E22" s="172">
        <v>0</v>
      </c>
      <c r="F22" s="97">
        <v>0</v>
      </c>
      <c r="G22" s="218">
        <v>0</v>
      </c>
    </row>
    <row r="23" spans="1:7" ht="13.5" customHeight="1">
      <c r="A23" s="35" t="s">
        <v>42</v>
      </c>
      <c r="B23" s="306">
        <v>6</v>
      </c>
      <c r="C23" s="306">
        <v>621</v>
      </c>
      <c r="D23" s="306">
        <v>111</v>
      </c>
      <c r="E23" s="306">
        <v>1</v>
      </c>
      <c r="F23" s="222" t="s">
        <v>136</v>
      </c>
      <c r="G23" s="224" t="s">
        <v>136</v>
      </c>
    </row>
    <row r="24" spans="1:7" ht="13.5" customHeight="1">
      <c r="A24" s="35" t="s">
        <v>43</v>
      </c>
      <c r="B24" s="306">
        <v>3</v>
      </c>
      <c r="C24" s="306">
        <v>210</v>
      </c>
      <c r="D24" s="306">
        <v>42</v>
      </c>
      <c r="E24" s="172">
        <v>0</v>
      </c>
      <c r="F24" s="97">
        <v>0</v>
      </c>
      <c r="G24" s="218">
        <v>0</v>
      </c>
    </row>
    <row r="25" spans="1:7" ht="13.5" customHeight="1">
      <c r="A25" s="35" t="s">
        <v>44</v>
      </c>
      <c r="B25" s="306">
        <v>6</v>
      </c>
      <c r="C25" s="306">
        <v>426</v>
      </c>
      <c r="D25" s="306">
        <v>71</v>
      </c>
      <c r="E25" s="306">
        <v>1</v>
      </c>
      <c r="F25" s="219" t="s">
        <v>136</v>
      </c>
      <c r="G25" s="220" t="s">
        <v>136</v>
      </c>
    </row>
    <row r="26" spans="1:7" ht="13.5" customHeight="1">
      <c r="A26" s="35" t="s">
        <v>45</v>
      </c>
      <c r="B26" s="172">
        <v>0</v>
      </c>
      <c r="C26" s="97">
        <v>0</v>
      </c>
      <c r="D26" s="97">
        <v>0</v>
      </c>
      <c r="E26" s="306">
        <v>1</v>
      </c>
      <c r="F26" s="219" t="s">
        <v>136</v>
      </c>
      <c r="G26" s="220" t="s">
        <v>136</v>
      </c>
    </row>
    <row r="27" spans="1:7" ht="13.5" customHeight="1">
      <c r="A27" s="35" t="s">
        <v>46</v>
      </c>
      <c r="B27" s="172">
        <v>0</v>
      </c>
      <c r="C27" s="97">
        <v>0</v>
      </c>
      <c r="D27" s="97">
        <v>0</v>
      </c>
      <c r="E27" s="172">
        <v>0</v>
      </c>
      <c r="F27" s="97">
        <v>0</v>
      </c>
      <c r="G27" s="218">
        <v>0</v>
      </c>
    </row>
    <row r="28" spans="1:7" ht="13.5" customHeight="1">
      <c r="A28" s="35" t="s">
        <v>47</v>
      </c>
      <c r="B28" s="172">
        <v>0</v>
      </c>
      <c r="C28" s="97">
        <v>0</v>
      </c>
      <c r="D28" s="97">
        <v>0</v>
      </c>
      <c r="E28" s="223" t="s">
        <v>126</v>
      </c>
      <c r="F28" s="306">
        <v>833</v>
      </c>
      <c r="G28" s="305">
        <v>128</v>
      </c>
    </row>
    <row r="29" spans="1:7" ht="13.5" customHeight="1">
      <c r="A29" s="35" t="s">
        <v>48</v>
      </c>
      <c r="B29" s="172">
        <v>0</v>
      </c>
      <c r="C29" s="97">
        <v>0</v>
      </c>
      <c r="D29" s="97">
        <v>0</v>
      </c>
      <c r="E29" s="172">
        <v>0</v>
      </c>
      <c r="F29" s="97">
        <v>0</v>
      </c>
      <c r="G29" s="218">
        <v>0</v>
      </c>
    </row>
    <row r="30" spans="1:7" ht="13.5" customHeight="1">
      <c r="A30" s="35" t="s">
        <v>49</v>
      </c>
      <c r="B30" s="172">
        <v>0</v>
      </c>
      <c r="C30" s="97">
        <v>0</v>
      </c>
      <c r="D30" s="97">
        <v>0</v>
      </c>
      <c r="E30" s="172">
        <v>0</v>
      </c>
      <c r="F30" s="97">
        <v>0</v>
      </c>
      <c r="G30" s="218">
        <v>0</v>
      </c>
    </row>
    <row r="31" spans="1:7" ht="13.5" customHeight="1">
      <c r="A31" s="35" t="s">
        <v>81</v>
      </c>
      <c r="B31" s="172">
        <v>0</v>
      </c>
      <c r="C31" s="97">
        <v>0</v>
      </c>
      <c r="D31" s="97">
        <v>0</v>
      </c>
      <c r="E31" s="306">
        <v>1</v>
      </c>
      <c r="F31" s="219" t="s">
        <v>136</v>
      </c>
      <c r="G31" s="220" t="s">
        <v>136</v>
      </c>
    </row>
    <row r="32" spans="1:7" ht="22.5" customHeight="1">
      <c r="A32" s="35" t="s">
        <v>50</v>
      </c>
      <c r="B32" s="172">
        <v>0</v>
      </c>
      <c r="C32" s="97">
        <v>0</v>
      </c>
      <c r="D32" s="97">
        <v>0</v>
      </c>
      <c r="E32" s="306">
        <v>9</v>
      </c>
      <c r="F32" s="302">
        <v>1427</v>
      </c>
      <c r="G32" s="301">
        <v>214</v>
      </c>
    </row>
    <row r="33" spans="1:7" ht="4.5" customHeight="1">
      <c r="A33" s="39"/>
      <c r="B33" s="40"/>
      <c r="C33" s="40"/>
      <c r="D33" s="40"/>
      <c r="E33" s="40"/>
      <c r="F33" s="40"/>
      <c r="G33" s="96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165" scale="185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30" zoomScaleNormal="130" workbookViewId="0" topLeftCell="A1">
      <selection activeCell="H4" sqref="H4"/>
    </sheetView>
  </sheetViews>
  <sheetFormatPr defaultColWidth="9.00390625" defaultRowHeight="13.5"/>
  <cols>
    <col min="1" max="1" width="9.625" style="31" customWidth="1"/>
    <col min="2" max="3" width="3.00390625" style="31" customWidth="1"/>
    <col min="4" max="4" width="1.625" style="31" customWidth="1"/>
    <col min="5" max="6" width="4.75390625" style="49" customWidth="1"/>
    <col min="7" max="7" width="1.875" style="31" customWidth="1"/>
    <col min="8" max="8" width="4.00390625" style="49" customWidth="1"/>
    <col min="9" max="9" width="4.75390625" style="49" customWidth="1"/>
    <col min="10" max="10" width="4.00390625" style="49" customWidth="1"/>
    <col min="11" max="11" width="4.75390625" style="49" customWidth="1"/>
    <col min="12" max="13" width="4.875" style="49" customWidth="1"/>
    <col min="14" max="16" width="5.75390625" style="49" customWidth="1"/>
    <col min="17" max="18" width="4.50390625" style="31" customWidth="1"/>
    <col min="19" max="20" width="4.875" style="31" customWidth="1"/>
    <col min="21" max="21" width="4.50390625" style="31" customWidth="1"/>
    <col min="22" max="16384" width="9.00390625" style="31" customWidth="1"/>
  </cols>
  <sheetData>
    <row r="1" spans="1:16" s="29" customFormat="1" ht="11.25" customHeight="1">
      <c r="A1" s="28" t="s">
        <v>93</v>
      </c>
      <c r="B1" s="28"/>
      <c r="C1" s="28"/>
      <c r="D1" s="28"/>
      <c r="E1" s="124"/>
      <c r="F1" s="124"/>
      <c r="G1" s="28"/>
      <c r="H1" s="126"/>
      <c r="I1" s="126"/>
      <c r="J1" s="126"/>
      <c r="K1" s="126"/>
      <c r="L1" s="127"/>
      <c r="M1" s="126"/>
      <c r="N1" s="126"/>
      <c r="O1" s="126"/>
      <c r="P1" s="126"/>
    </row>
    <row r="2" spans="1:20" ht="19.5" customHeight="1">
      <c r="A2" s="260" t="s">
        <v>54</v>
      </c>
      <c r="B2" s="263" t="s">
        <v>102</v>
      </c>
      <c r="C2" s="266"/>
      <c r="D2" s="267"/>
      <c r="E2" s="268" t="s">
        <v>55</v>
      </c>
      <c r="F2" s="268"/>
      <c r="G2" s="268"/>
      <c r="H2" s="268"/>
      <c r="I2" s="269" t="s">
        <v>56</v>
      </c>
      <c r="J2" s="269"/>
      <c r="K2" s="270"/>
      <c r="L2" s="275" t="s">
        <v>116</v>
      </c>
      <c r="M2" s="277" t="s">
        <v>115</v>
      </c>
      <c r="N2" s="269" t="s">
        <v>57</v>
      </c>
      <c r="O2" s="279"/>
      <c r="P2" s="279"/>
      <c r="Q2" s="271" t="s">
        <v>103</v>
      </c>
      <c r="R2" s="262"/>
      <c r="S2" s="271" t="s">
        <v>104</v>
      </c>
      <c r="T2" s="273" t="s">
        <v>105</v>
      </c>
    </row>
    <row r="3" spans="1:20" ht="19.5" customHeight="1">
      <c r="A3" s="265"/>
      <c r="B3" s="32" t="s">
        <v>58</v>
      </c>
      <c r="C3" s="32" t="s">
        <v>59</v>
      </c>
      <c r="D3" s="41" t="s">
        <v>60</v>
      </c>
      <c r="E3" s="108" t="s">
        <v>58</v>
      </c>
      <c r="F3" s="108" t="s">
        <v>61</v>
      </c>
      <c r="G3" s="41" t="s">
        <v>62</v>
      </c>
      <c r="H3" s="108" t="s">
        <v>63</v>
      </c>
      <c r="I3" s="108" t="s">
        <v>58</v>
      </c>
      <c r="J3" s="108" t="s">
        <v>64</v>
      </c>
      <c r="K3" s="111" t="s">
        <v>65</v>
      </c>
      <c r="L3" s="276"/>
      <c r="M3" s="278"/>
      <c r="N3" s="108" t="s">
        <v>58</v>
      </c>
      <c r="O3" s="108" t="s">
        <v>64</v>
      </c>
      <c r="P3" s="108" t="s">
        <v>65</v>
      </c>
      <c r="Q3" s="33" t="s">
        <v>106</v>
      </c>
      <c r="R3" s="33" t="s">
        <v>98</v>
      </c>
      <c r="S3" s="272"/>
      <c r="T3" s="274"/>
    </row>
    <row r="4" spans="1:20" ht="4.5" customHeight="1">
      <c r="A4" s="43"/>
      <c r="B4" s="44"/>
      <c r="C4" s="44"/>
      <c r="D4" s="44"/>
      <c r="E4" s="109"/>
      <c r="F4" s="109"/>
      <c r="G4" s="44"/>
      <c r="H4" s="109"/>
      <c r="I4" s="109"/>
      <c r="J4" s="109"/>
      <c r="L4" s="128"/>
      <c r="M4" s="109"/>
      <c r="N4" s="109"/>
      <c r="O4" s="109"/>
      <c r="P4" s="109"/>
      <c r="Q4" s="44"/>
      <c r="R4" s="44"/>
      <c r="S4" s="44"/>
      <c r="T4" s="45"/>
    </row>
    <row r="5" spans="1:20" s="36" customFormat="1" ht="10.5" customHeight="1">
      <c r="A5" s="47" t="s">
        <v>118</v>
      </c>
      <c r="B5" s="22">
        <v>779</v>
      </c>
      <c r="C5" s="22">
        <v>776</v>
      </c>
      <c r="D5" s="22">
        <v>3</v>
      </c>
      <c r="E5" s="22">
        <v>12318</v>
      </c>
      <c r="F5" s="22">
        <v>10599</v>
      </c>
      <c r="G5" s="22">
        <v>38</v>
      </c>
      <c r="H5" s="22">
        <v>1681</v>
      </c>
      <c r="I5" s="22">
        <v>18209</v>
      </c>
      <c r="J5" s="22">
        <v>6919</v>
      </c>
      <c r="K5" s="49">
        <v>11290</v>
      </c>
      <c r="L5" s="23">
        <v>864</v>
      </c>
      <c r="M5" s="22">
        <v>149</v>
      </c>
      <c r="N5" s="22">
        <v>308894</v>
      </c>
      <c r="O5" s="22">
        <v>158469</v>
      </c>
      <c r="P5" s="22">
        <v>150425</v>
      </c>
      <c r="Q5" s="50">
        <v>15.792307692307693</v>
      </c>
      <c r="R5" s="50">
        <v>396.01794871794874</v>
      </c>
      <c r="S5" s="51">
        <v>25.07663581750284</v>
      </c>
      <c r="T5" s="52">
        <v>16.963809105387444</v>
      </c>
    </row>
    <row r="6" spans="1:20" ht="9.75" customHeight="1">
      <c r="A6" s="47"/>
      <c r="B6" s="22"/>
      <c r="C6" s="22"/>
      <c r="D6" s="22"/>
      <c r="E6" s="22"/>
      <c r="F6" s="22"/>
      <c r="G6" s="22"/>
      <c r="H6" s="22"/>
      <c r="I6" s="22"/>
      <c r="J6" s="22"/>
      <c r="L6" s="23"/>
      <c r="M6" s="22"/>
      <c r="N6" s="22"/>
      <c r="O6" s="22"/>
      <c r="P6" s="22"/>
      <c r="Q6" s="50"/>
      <c r="R6" s="50"/>
      <c r="S6" s="51"/>
      <c r="T6" s="52"/>
    </row>
    <row r="7" spans="1:20" s="36" customFormat="1" ht="10.5" customHeight="1">
      <c r="A7" s="53" t="s">
        <v>132</v>
      </c>
      <c r="B7" s="131">
        <f>SUM(B9,B16,B24,'44-45'!B4,'44-45'!B24,'44-45'!B35)</f>
        <v>766</v>
      </c>
      <c r="C7" s="131">
        <f>SUM(C9,C16,C24,'44-45'!C4,'44-45'!C24,'44-45'!C35)</f>
        <v>763</v>
      </c>
      <c r="D7" s="131">
        <f>SUM(D9,D16,D24,'44-45'!D4,'44-45'!D24,'44-45'!D35)</f>
        <v>3</v>
      </c>
      <c r="E7" s="20">
        <f>SUM(E9,E16,E24,'44-45'!E4,'44-45'!E24,'44-45'!E35)</f>
        <v>12235</v>
      </c>
      <c r="F7" s="20">
        <f>SUM(F9,F16,F24,'44-45'!F4,'44-45'!F24,'44-45'!F35)</f>
        <v>10442</v>
      </c>
      <c r="G7" s="20">
        <f>SUM(G9,G16,G24,'44-45'!G4,'44-45'!G24,'44-45'!G35)</f>
        <v>31</v>
      </c>
      <c r="H7" s="20">
        <f>SUM(H9,H16,H24,'44-45'!H4,'44-45'!H24,'44-45'!H35)</f>
        <v>1762</v>
      </c>
      <c r="I7" s="20">
        <f>SUM(I9,I16,I24,'44-45'!I4,'44-45'!I24,'44-45'!I35)</f>
        <v>18197</v>
      </c>
      <c r="J7" s="20">
        <f>SUM(J9,J16,J24,'44-45'!J4,'44-45'!J24,'44-45'!J35)</f>
        <v>6968</v>
      </c>
      <c r="K7" s="54">
        <f>SUM(K9,K16,K24,'44-45'!K4,'44-45'!K24,'44-45'!K35)</f>
        <v>11229</v>
      </c>
      <c r="L7" s="21">
        <f>SUM(L9,L16,L24,'44-45'!L4,'44-45'!L24,'44-45'!L35)</f>
        <v>860</v>
      </c>
      <c r="M7" s="20">
        <f>SUM(M9,M16,M24,'44-45'!M4,'44-45'!M24,'44-45'!M35)</f>
        <v>141</v>
      </c>
      <c r="N7" s="20">
        <f>SUM(N9,N16,N24,'44-45'!N4,'44-45'!N24,'44-45'!N35)</f>
        <v>305532</v>
      </c>
      <c r="O7" s="20">
        <f>SUM(O9,O16,O24,'44-45'!O4,'44-45'!O24,'44-45'!O35)</f>
        <v>156892</v>
      </c>
      <c r="P7" s="20">
        <f>SUM(P9,P16,P24,'44-45'!P4,'44-45'!P24,'44-45'!P35)</f>
        <v>148640</v>
      </c>
      <c r="Q7" s="87">
        <f>E7/B7</f>
        <v>15.972584856396868</v>
      </c>
      <c r="R7" s="87">
        <f>N7/B7</f>
        <v>398.8668407310705</v>
      </c>
      <c r="S7" s="88">
        <f>N7/E7</f>
        <v>24.971965672251738</v>
      </c>
      <c r="T7" s="89">
        <f>N7/I7</f>
        <v>16.79024014947519</v>
      </c>
    </row>
    <row r="8" spans="1:20" ht="9.75" customHeight="1">
      <c r="A8" s="47"/>
      <c r="B8" s="123"/>
      <c r="C8" s="123"/>
      <c r="D8" s="123"/>
      <c r="E8" s="22"/>
      <c r="F8" s="22"/>
      <c r="G8" s="22"/>
      <c r="H8" s="22"/>
      <c r="I8" s="22"/>
      <c r="J8" s="22"/>
      <c r="L8" s="23"/>
      <c r="M8" s="22"/>
      <c r="N8" s="22"/>
      <c r="O8" s="22"/>
      <c r="P8" s="22"/>
      <c r="Q8" s="50"/>
      <c r="R8" s="50"/>
      <c r="S8" s="51"/>
      <c r="T8" s="52"/>
    </row>
    <row r="9" spans="1:20" s="36" customFormat="1" ht="10.5" customHeight="1">
      <c r="A9" s="53" t="s">
        <v>120</v>
      </c>
      <c r="B9" s="132">
        <f aca="true" t="shared" si="0" ref="B9:G9">SUM(B10:B14)</f>
        <v>147</v>
      </c>
      <c r="C9" s="132">
        <f t="shared" si="0"/>
        <v>147</v>
      </c>
      <c r="D9" s="165">
        <f t="shared" si="0"/>
        <v>0</v>
      </c>
      <c r="E9" s="125">
        <f t="shared" si="0"/>
        <v>2933</v>
      </c>
      <c r="F9" s="125">
        <f t="shared" si="0"/>
        <v>2694</v>
      </c>
      <c r="G9" s="24">
        <f t="shared" si="0"/>
        <v>0</v>
      </c>
      <c r="H9" s="110">
        <f aca="true" t="shared" si="1" ref="H9:P9">SUM(H10:H14)</f>
        <v>239</v>
      </c>
      <c r="I9" s="110">
        <f t="shared" si="1"/>
        <v>4232</v>
      </c>
      <c r="J9" s="110">
        <f t="shared" si="1"/>
        <v>1589</v>
      </c>
      <c r="K9" s="112">
        <f t="shared" si="1"/>
        <v>2643</v>
      </c>
      <c r="L9" s="119">
        <f t="shared" si="1"/>
        <v>175</v>
      </c>
      <c r="M9" s="110">
        <f t="shared" si="1"/>
        <v>30</v>
      </c>
      <c r="N9" s="110">
        <f t="shared" si="1"/>
        <v>83742</v>
      </c>
      <c r="O9" s="110">
        <f t="shared" si="1"/>
        <v>43224</v>
      </c>
      <c r="P9" s="110">
        <f t="shared" si="1"/>
        <v>40518</v>
      </c>
      <c r="Q9" s="56">
        <f aca="true" t="shared" si="2" ref="Q9:Q14">E9/B9</f>
        <v>19.952380952380953</v>
      </c>
      <c r="R9" s="56">
        <f aca="true" t="shared" si="3" ref="R9:R14">N9/B9</f>
        <v>569.6734693877551</v>
      </c>
      <c r="S9" s="57">
        <f aca="true" t="shared" si="4" ref="S9:S14">N9/E9</f>
        <v>28.55165359699966</v>
      </c>
      <c r="T9" s="58">
        <f aca="true" t="shared" si="5" ref="T9:T14">N9/I9</f>
        <v>19.78780718336484</v>
      </c>
    </row>
    <row r="10" spans="1:20" ht="10.5" customHeight="1">
      <c r="A10" s="47" t="s">
        <v>2</v>
      </c>
      <c r="B10" s="179">
        <v>16</v>
      </c>
      <c r="C10" s="179">
        <v>16</v>
      </c>
      <c r="D10" s="210">
        <v>0</v>
      </c>
      <c r="E10" s="211">
        <v>349</v>
      </c>
      <c r="F10" s="211">
        <v>296</v>
      </c>
      <c r="G10" s="212">
        <v>0</v>
      </c>
      <c r="H10" s="197">
        <v>53</v>
      </c>
      <c r="I10" s="197">
        <v>480</v>
      </c>
      <c r="J10" s="197">
        <v>201</v>
      </c>
      <c r="K10" s="198">
        <v>279</v>
      </c>
      <c r="L10" s="206">
        <v>19</v>
      </c>
      <c r="M10" s="26">
        <v>2</v>
      </c>
      <c r="N10" s="197">
        <v>9025</v>
      </c>
      <c r="O10" s="197">
        <v>4597</v>
      </c>
      <c r="P10" s="197">
        <v>4428</v>
      </c>
      <c r="Q10" s="50">
        <f t="shared" si="2"/>
        <v>21.8125</v>
      </c>
      <c r="R10" s="50">
        <f t="shared" si="3"/>
        <v>564.0625</v>
      </c>
      <c r="S10" s="51">
        <f t="shared" si="4"/>
        <v>25.859598853868196</v>
      </c>
      <c r="T10" s="52">
        <f t="shared" si="5"/>
        <v>18.802083333333332</v>
      </c>
    </row>
    <row r="11" spans="1:20" ht="10.5" customHeight="1">
      <c r="A11" s="47" t="s">
        <v>3</v>
      </c>
      <c r="B11" s="179">
        <v>22</v>
      </c>
      <c r="C11" s="179">
        <v>22</v>
      </c>
      <c r="D11" s="210">
        <v>0</v>
      </c>
      <c r="E11" s="211">
        <v>386</v>
      </c>
      <c r="F11" s="211">
        <v>347</v>
      </c>
      <c r="G11" s="212">
        <v>0</v>
      </c>
      <c r="H11" s="197">
        <v>39</v>
      </c>
      <c r="I11" s="197">
        <v>563</v>
      </c>
      <c r="J11" s="197">
        <v>219</v>
      </c>
      <c r="K11" s="198">
        <v>344</v>
      </c>
      <c r="L11" s="206">
        <v>26</v>
      </c>
      <c r="M11" s="197">
        <v>3</v>
      </c>
      <c r="N11" s="197">
        <v>10497</v>
      </c>
      <c r="O11" s="197">
        <v>5458</v>
      </c>
      <c r="P11" s="197">
        <v>5039</v>
      </c>
      <c r="Q11" s="50">
        <f t="shared" si="2"/>
        <v>17.545454545454547</v>
      </c>
      <c r="R11" s="50">
        <f t="shared" si="3"/>
        <v>477.1363636363636</v>
      </c>
      <c r="S11" s="51">
        <f t="shared" si="4"/>
        <v>27.194300518134714</v>
      </c>
      <c r="T11" s="52">
        <f t="shared" si="5"/>
        <v>18.644760213143872</v>
      </c>
    </row>
    <row r="12" spans="1:20" ht="10.5" customHeight="1">
      <c r="A12" s="47" t="s">
        <v>4</v>
      </c>
      <c r="B12" s="179">
        <v>54</v>
      </c>
      <c r="C12" s="179">
        <v>54</v>
      </c>
      <c r="D12" s="210">
        <v>0</v>
      </c>
      <c r="E12" s="211">
        <v>1144</v>
      </c>
      <c r="F12" s="211">
        <v>1070</v>
      </c>
      <c r="G12" s="212">
        <v>0</v>
      </c>
      <c r="H12" s="197">
        <v>74</v>
      </c>
      <c r="I12" s="197">
        <v>1657</v>
      </c>
      <c r="J12" s="197">
        <v>645</v>
      </c>
      <c r="K12" s="198">
        <v>1012</v>
      </c>
      <c r="L12" s="206">
        <v>67</v>
      </c>
      <c r="M12" s="197">
        <v>16</v>
      </c>
      <c r="N12" s="197">
        <v>33793</v>
      </c>
      <c r="O12" s="197">
        <v>17507</v>
      </c>
      <c r="P12" s="197">
        <v>16286</v>
      </c>
      <c r="Q12" s="50">
        <f t="shared" si="2"/>
        <v>21.185185185185187</v>
      </c>
      <c r="R12" s="50">
        <f t="shared" si="3"/>
        <v>625.7962962962963</v>
      </c>
      <c r="S12" s="51">
        <f t="shared" si="4"/>
        <v>29.539335664335663</v>
      </c>
      <c r="T12" s="52">
        <f t="shared" si="5"/>
        <v>20.394085697042847</v>
      </c>
    </row>
    <row r="13" spans="1:20" ht="10.5" customHeight="1">
      <c r="A13" s="47" t="s">
        <v>5</v>
      </c>
      <c r="B13" s="179">
        <v>38</v>
      </c>
      <c r="C13" s="179">
        <v>38</v>
      </c>
      <c r="D13" s="210">
        <v>0</v>
      </c>
      <c r="E13" s="211">
        <v>743</v>
      </c>
      <c r="F13" s="211">
        <v>695</v>
      </c>
      <c r="G13" s="212">
        <v>0</v>
      </c>
      <c r="H13" s="197">
        <v>48</v>
      </c>
      <c r="I13" s="197">
        <v>1082</v>
      </c>
      <c r="J13" s="197">
        <v>385</v>
      </c>
      <c r="K13" s="198">
        <v>697</v>
      </c>
      <c r="L13" s="206">
        <v>43</v>
      </c>
      <c r="M13" s="197">
        <v>7</v>
      </c>
      <c r="N13" s="197">
        <v>21605</v>
      </c>
      <c r="O13" s="197">
        <v>11141</v>
      </c>
      <c r="P13" s="197">
        <v>10464</v>
      </c>
      <c r="Q13" s="50">
        <f t="shared" si="2"/>
        <v>19.55263157894737</v>
      </c>
      <c r="R13" s="50">
        <f t="shared" si="3"/>
        <v>568.5526315789474</v>
      </c>
      <c r="S13" s="51">
        <f t="shared" si="4"/>
        <v>29.078061911170927</v>
      </c>
      <c r="T13" s="52">
        <f t="shared" si="5"/>
        <v>19.96765249537893</v>
      </c>
    </row>
    <row r="14" spans="1:20" ht="10.5" customHeight="1">
      <c r="A14" s="47" t="s">
        <v>6</v>
      </c>
      <c r="B14" s="179">
        <v>17</v>
      </c>
      <c r="C14" s="179">
        <v>17</v>
      </c>
      <c r="D14" s="210">
        <v>0</v>
      </c>
      <c r="E14" s="211">
        <v>311</v>
      </c>
      <c r="F14" s="211">
        <v>286</v>
      </c>
      <c r="G14" s="212">
        <v>0</v>
      </c>
      <c r="H14" s="197">
        <v>25</v>
      </c>
      <c r="I14" s="197">
        <v>450</v>
      </c>
      <c r="J14" s="197">
        <v>139</v>
      </c>
      <c r="K14" s="198">
        <v>311</v>
      </c>
      <c r="L14" s="206">
        <v>20</v>
      </c>
      <c r="M14" s="197">
        <v>2</v>
      </c>
      <c r="N14" s="197">
        <v>8822</v>
      </c>
      <c r="O14" s="197">
        <v>4521</v>
      </c>
      <c r="P14" s="197">
        <v>4301</v>
      </c>
      <c r="Q14" s="50">
        <f t="shared" si="2"/>
        <v>18.294117647058822</v>
      </c>
      <c r="R14" s="50">
        <f t="shared" si="3"/>
        <v>518.9411764705883</v>
      </c>
      <c r="S14" s="51">
        <f t="shared" si="4"/>
        <v>28.366559485530548</v>
      </c>
      <c r="T14" s="52">
        <f t="shared" si="5"/>
        <v>19.604444444444443</v>
      </c>
    </row>
    <row r="15" spans="1:20" ht="9.75" customHeight="1">
      <c r="A15" s="47"/>
      <c r="B15" s="166"/>
      <c r="C15" s="123"/>
      <c r="D15" s="167"/>
      <c r="E15" s="26"/>
      <c r="F15" s="26"/>
      <c r="G15" s="26"/>
      <c r="H15" s="22"/>
      <c r="I15" s="22"/>
      <c r="J15" s="22"/>
      <c r="L15" s="23"/>
      <c r="M15" s="22"/>
      <c r="N15" s="25"/>
      <c r="O15" s="25"/>
      <c r="P15" s="25"/>
      <c r="Q15" s="50"/>
      <c r="R15" s="50"/>
      <c r="S15" s="51"/>
      <c r="T15" s="52"/>
    </row>
    <row r="16" spans="1:20" s="36" customFormat="1" ht="11.25" customHeight="1">
      <c r="A16" s="53" t="s">
        <v>121</v>
      </c>
      <c r="B16" s="132">
        <f aca="true" t="shared" si="6" ref="B16:P16">SUM(B17:B22)</f>
        <v>145</v>
      </c>
      <c r="C16" s="132">
        <f t="shared" si="6"/>
        <v>145</v>
      </c>
      <c r="D16" s="165">
        <f t="shared" si="6"/>
        <v>0</v>
      </c>
      <c r="E16" s="125">
        <f t="shared" si="6"/>
        <v>2835</v>
      </c>
      <c r="F16" s="125">
        <f t="shared" si="6"/>
        <v>2426</v>
      </c>
      <c r="G16" s="91">
        <f t="shared" si="6"/>
        <v>2</v>
      </c>
      <c r="H16" s="110">
        <f t="shared" si="6"/>
        <v>407</v>
      </c>
      <c r="I16" s="110">
        <f t="shared" si="6"/>
        <v>4055</v>
      </c>
      <c r="J16" s="110">
        <f t="shared" si="6"/>
        <v>1472</v>
      </c>
      <c r="K16" s="112">
        <f t="shared" si="6"/>
        <v>2583</v>
      </c>
      <c r="L16" s="119">
        <f t="shared" si="6"/>
        <v>167</v>
      </c>
      <c r="M16" s="110">
        <f t="shared" si="6"/>
        <v>36</v>
      </c>
      <c r="N16" s="110">
        <f t="shared" si="6"/>
        <v>75582</v>
      </c>
      <c r="O16" s="110">
        <f t="shared" si="6"/>
        <v>38614</v>
      </c>
      <c r="P16" s="110">
        <f t="shared" si="6"/>
        <v>36968</v>
      </c>
      <c r="Q16" s="56">
        <f aca="true" t="shared" si="7" ref="Q16:Q22">E16/B16</f>
        <v>19.551724137931036</v>
      </c>
      <c r="R16" s="56">
        <f aca="true" t="shared" si="8" ref="R16:R22">N16/B16</f>
        <v>521.255172413793</v>
      </c>
      <c r="S16" s="57">
        <f aca="true" t="shared" si="9" ref="S16:S22">N16/E16</f>
        <v>26.66031746031746</v>
      </c>
      <c r="T16" s="58">
        <f aca="true" t="shared" si="10" ref="T16:T22">N16/I16</f>
        <v>18.63921085080148</v>
      </c>
    </row>
    <row r="17" spans="1:20" ht="11.25" customHeight="1">
      <c r="A17" s="47" t="s">
        <v>7</v>
      </c>
      <c r="B17" s="179">
        <v>45</v>
      </c>
      <c r="C17" s="179">
        <v>45</v>
      </c>
      <c r="D17" s="210">
        <v>0</v>
      </c>
      <c r="E17" s="211">
        <v>821</v>
      </c>
      <c r="F17" s="211">
        <v>737</v>
      </c>
      <c r="G17" s="212">
        <v>0</v>
      </c>
      <c r="H17" s="197">
        <v>84</v>
      </c>
      <c r="I17" s="197">
        <v>1181</v>
      </c>
      <c r="J17" s="197">
        <v>407</v>
      </c>
      <c r="K17" s="198">
        <v>774</v>
      </c>
      <c r="L17" s="206">
        <v>47</v>
      </c>
      <c r="M17" s="197">
        <v>9</v>
      </c>
      <c r="N17" s="197">
        <v>22771</v>
      </c>
      <c r="O17" s="197">
        <v>11584</v>
      </c>
      <c r="P17" s="197">
        <v>11187</v>
      </c>
      <c r="Q17" s="50">
        <f t="shared" si="7"/>
        <v>18.244444444444444</v>
      </c>
      <c r="R17" s="50">
        <f t="shared" si="8"/>
        <v>506.02222222222224</v>
      </c>
      <c r="S17" s="51">
        <f t="shared" si="9"/>
        <v>27.735688185140074</v>
      </c>
      <c r="T17" s="52">
        <f t="shared" si="10"/>
        <v>19.28111769686706</v>
      </c>
    </row>
    <row r="18" spans="1:20" ht="11.25" customHeight="1">
      <c r="A18" s="47" t="s">
        <v>8</v>
      </c>
      <c r="B18" s="179">
        <v>42</v>
      </c>
      <c r="C18" s="179">
        <v>42</v>
      </c>
      <c r="D18" s="210">
        <v>0</v>
      </c>
      <c r="E18" s="211">
        <v>826</v>
      </c>
      <c r="F18" s="211">
        <v>703</v>
      </c>
      <c r="G18" s="94">
        <v>1</v>
      </c>
      <c r="H18" s="197">
        <v>122</v>
      </c>
      <c r="I18" s="197">
        <v>1165</v>
      </c>
      <c r="J18" s="197">
        <v>417</v>
      </c>
      <c r="K18" s="198">
        <v>748</v>
      </c>
      <c r="L18" s="206">
        <v>50</v>
      </c>
      <c r="M18" s="197">
        <v>13</v>
      </c>
      <c r="N18" s="197">
        <v>21969</v>
      </c>
      <c r="O18" s="197">
        <v>11269</v>
      </c>
      <c r="P18" s="197">
        <v>10700</v>
      </c>
      <c r="Q18" s="50">
        <f t="shared" si="7"/>
        <v>19.666666666666668</v>
      </c>
      <c r="R18" s="50">
        <f t="shared" si="8"/>
        <v>523.0714285714286</v>
      </c>
      <c r="S18" s="51">
        <f t="shared" si="9"/>
        <v>26.59685230024213</v>
      </c>
      <c r="T18" s="52">
        <f t="shared" si="10"/>
        <v>18.857510729613733</v>
      </c>
    </row>
    <row r="19" spans="1:20" ht="11.25" customHeight="1">
      <c r="A19" s="47" t="s">
        <v>9</v>
      </c>
      <c r="B19" s="179">
        <v>20</v>
      </c>
      <c r="C19" s="179">
        <v>20</v>
      </c>
      <c r="D19" s="210">
        <v>0</v>
      </c>
      <c r="E19" s="211">
        <v>304</v>
      </c>
      <c r="F19" s="211">
        <v>259</v>
      </c>
      <c r="G19" s="94">
        <v>1</v>
      </c>
      <c r="H19" s="197">
        <v>44</v>
      </c>
      <c r="I19" s="197">
        <v>472</v>
      </c>
      <c r="J19" s="197">
        <v>197</v>
      </c>
      <c r="K19" s="198">
        <v>275</v>
      </c>
      <c r="L19" s="206">
        <v>22</v>
      </c>
      <c r="M19" s="197">
        <v>3</v>
      </c>
      <c r="N19" s="197">
        <v>7604</v>
      </c>
      <c r="O19" s="197">
        <v>3941</v>
      </c>
      <c r="P19" s="197">
        <v>3663</v>
      </c>
      <c r="Q19" s="50">
        <f t="shared" si="7"/>
        <v>15.2</v>
      </c>
      <c r="R19" s="50">
        <f t="shared" si="8"/>
        <v>380.2</v>
      </c>
      <c r="S19" s="51">
        <f t="shared" si="9"/>
        <v>25.013157894736842</v>
      </c>
      <c r="T19" s="52">
        <f t="shared" si="10"/>
        <v>16.110169491525422</v>
      </c>
    </row>
    <row r="20" spans="1:20" ht="11.25" customHeight="1">
      <c r="A20" s="47" t="s">
        <v>10</v>
      </c>
      <c r="B20" s="179">
        <v>16</v>
      </c>
      <c r="C20" s="179">
        <v>16</v>
      </c>
      <c r="D20" s="210">
        <v>0</v>
      </c>
      <c r="E20" s="211">
        <v>419</v>
      </c>
      <c r="F20" s="211">
        <v>358</v>
      </c>
      <c r="G20" s="212">
        <v>0</v>
      </c>
      <c r="H20" s="197">
        <v>61</v>
      </c>
      <c r="I20" s="197">
        <v>563</v>
      </c>
      <c r="J20" s="197">
        <v>196</v>
      </c>
      <c r="K20" s="198">
        <v>367</v>
      </c>
      <c r="L20" s="206">
        <v>21</v>
      </c>
      <c r="M20" s="197">
        <v>7</v>
      </c>
      <c r="N20" s="197">
        <v>11775</v>
      </c>
      <c r="O20" s="197">
        <v>5936</v>
      </c>
      <c r="P20" s="197">
        <v>5839</v>
      </c>
      <c r="Q20" s="50">
        <f t="shared" si="7"/>
        <v>26.1875</v>
      </c>
      <c r="R20" s="50">
        <f t="shared" si="8"/>
        <v>735.9375</v>
      </c>
      <c r="S20" s="51">
        <f t="shared" si="9"/>
        <v>28.102625298329354</v>
      </c>
      <c r="T20" s="52">
        <f t="shared" si="10"/>
        <v>20.91474245115453</v>
      </c>
    </row>
    <row r="21" spans="1:20" ht="11.25" customHeight="1">
      <c r="A21" s="47" t="s">
        <v>11</v>
      </c>
      <c r="B21" s="179">
        <v>13</v>
      </c>
      <c r="C21" s="179">
        <v>13</v>
      </c>
      <c r="D21" s="210">
        <v>0</v>
      </c>
      <c r="E21" s="211">
        <v>262</v>
      </c>
      <c r="F21" s="211">
        <v>195</v>
      </c>
      <c r="G21" s="212">
        <v>0</v>
      </c>
      <c r="H21" s="197">
        <v>67</v>
      </c>
      <c r="I21" s="197">
        <v>389</v>
      </c>
      <c r="J21" s="197">
        <v>143</v>
      </c>
      <c r="K21" s="198">
        <v>246</v>
      </c>
      <c r="L21" s="206">
        <v>17</v>
      </c>
      <c r="M21" s="197">
        <v>2</v>
      </c>
      <c r="N21" s="197">
        <v>5995</v>
      </c>
      <c r="O21" s="197">
        <v>3105</v>
      </c>
      <c r="P21" s="197">
        <v>2890</v>
      </c>
      <c r="Q21" s="50">
        <f t="shared" si="7"/>
        <v>20.153846153846153</v>
      </c>
      <c r="R21" s="50">
        <f t="shared" si="8"/>
        <v>461.15384615384613</v>
      </c>
      <c r="S21" s="51">
        <f t="shared" si="9"/>
        <v>22.88167938931298</v>
      </c>
      <c r="T21" s="52">
        <f t="shared" si="10"/>
        <v>15.411311053984576</v>
      </c>
    </row>
    <row r="22" spans="1:20" ht="11.25" customHeight="1">
      <c r="A22" s="47" t="s">
        <v>1</v>
      </c>
      <c r="B22" s="179">
        <v>9</v>
      </c>
      <c r="C22" s="179">
        <v>9</v>
      </c>
      <c r="D22" s="210">
        <v>0</v>
      </c>
      <c r="E22" s="211">
        <v>203</v>
      </c>
      <c r="F22" s="211">
        <v>174</v>
      </c>
      <c r="G22" s="212">
        <v>0</v>
      </c>
      <c r="H22" s="197">
        <v>29</v>
      </c>
      <c r="I22" s="197">
        <v>285</v>
      </c>
      <c r="J22" s="197">
        <v>112</v>
      </c>
      <c r="K22" s="198">
        <v>173</v>
      </c>
      <c r="L22" s="206">
        <v>10</v>
      </c>
      <c r="M22" s="197">
        <v>2</v>
      </c>
      <c r="N22" s="197">
        <v>5468</v>
      </c>
      <c r="O22" s="197">
        <v>2779</v>
      </c>
      <c r="P22" s="197">
        <v>2689</v>
      </c>
      <c r="Q22" s="50">
        <f t="shared" si="7"/>
        <v>22.555555555555557</v>
      </c>
      <c r="R22" s="50">
        <f t="shared" si="8"/>
        <v>607.5555555555555</v>
      </c>
      <c r="S22" s="51">
        <f t="shared" si="9"/>
        <v>26.935960591133004</v>
      </c>
      <c r="T22" s="52">
        <f t="shared" si="10"/>
        <v>19.185964912280703</v>
      </c>
    </row>
    <row r="23" spans="1:20" ht="9.75" customHeight="1">
      <c r="A23" s="47"/>
      <c r="B23" s="161"/>
      <c r="C23" s="123"/>
      <c r="D23" s="167"/>
      <c r="E23" s="26"/>
      <c r="F23" s="26"/>
      <c r="G23" s="26"/>
      <c r="H23" s="22"/>
      <c r="I23" s="22"/>
      <c r="J23" s="22"/>
      <c r="L23" s="23"/>
      <c r="M23" s="22"/>
      <c r="N23" s="22"/>
      <c r="O23" s="22"/>
      <c r="P23" s="22"/>
      <c r="Q23" s="50"/>
      <c r="R23" s="50"/>
      <c r="S23" s="51"/>
      <c r="T23" s="52"/>
    </row>
    <row r="24" spans="1:20" s="36" customFormat="1" ht="11.25" customHeight="1">
      <c r="A24" s="53" t="s">
        <v>66</v>
      </c>
      <c r="B24" s="132">
        <f aca="true" t="shared" si="11" ref="B24:P24">SUM(B25:B40)</f>
        <v>167</v>
      </c>
      <c r="C24" s="132">
        <f t="shared" si="11"/>
        <v>166</v>
      </c>
      <c r="D24" s="168">
        <f t="shared" si="11"/>
        <v>1</v>
      </c>
      <c r="E24" s="125">
        <f t="shared" si="11"/>
        <v>2251</v>
      </c>
      <c r="F24" s="125">
        <f t="shared" si="11"/>
        <v>1785</v>
      </c>
      <c r="G24" s="91">
        <f t="shared" si="11"/>
        <v>8</v>
      </c>
      <c r="H24" s="110">
        <f t="shared" si="11"/>
        <v>458</v>
      </c>
      <c r="I24" s="110">
        <f t="shared" si="11"/>
        <v>3394</v>
      </c>
      <c r="J24" s="110">
        <f t="shared" si="11"/>
        <v>1345</v>
      </c>
      <c r="K24" s="112">
        <f t="shared" si="11"/>
        <v>2049</v>
      </c>
      <c r="L24" s="119">
        <f t="shared" si="11"/>
        <v>182</v>
      </c>
      <c r="M24" s="110">
        <f t="shared" si="11"/>
        <v>11</v>
      </c>
      <c r="N24" s="110">
        <f t="shared" si="11"/>
        <v>48642</v>
      </c>
      <c r="O24" s="110">
        <f t="shared" si="11"/>
        <v>24913</v>
      </c>
      <c r="P24" s="110">
        <f t="shared" si="11"/>
        <v>23729</v>
      </c>
      <c r="Q24" s="56">
        <f aca="true" t="shared" si="12" ref="Q24:Q40">E24/B24</f>
        <v>13.479041916167665</v>
      </c>
      <c r="R24" s="56">
        <f aca="true" t="shared" si="13" ref="R24:R40">N24/B24</f>
        <v>291.2694610778443</v>
      </c>
      <c r="S24" s="57">
        <f aca="true" t="shared" si="14" ref="S24:S40">N24/E24</f>
        <v>21.609062638827186</v>
      </c>
      <c r="T24" s="58">
        <f aca="true" t="shared" si="15" ref="T24:T40">N24/I24</f>
        <v>14.331761932822628</v>
      </c>
    </row>
    <row r="25" spans="1:20" ht="11.25" customHeight="1">
      <c r="A25" s="47" t="s">
        <v>12</v>
      </c>
      <c r="B25" s="179">
        <v>23</v>
      </c>
      <c r="C25" s="179">
        <v>23</v>
      </c>
      <c r="D25" s="210">
        <v>0</v>
      </c>
      <c r="E25" s="211">
        <v>348</v>
      </c>
      <c r="F25" s="211">
        <v>286</v>
      </c>
      <c r="G25" s="94">
        <v>1</v>
      </c>
      <c r="H25" s="197">
        <v>61</v>
      </c>
      <c r="I25" s="197">
        <v>512</v>
      </c>
      <c r="J25" s="197">
        <v>202</v>
      </c>
      <c r="K25" s="198">
        <v>310</v>
      </c>
      <c r="L25" s="206">
        <v>24</v>
      </c>
      <c r="M25" s="197">
        <v>1</v>
      </c>
      <c r="N25" s="197">
        <v>8182</v>
      </c>
      <c r="O25" s="197">
        <v>4241</v>
      </c>
      <c r="P25" s="197">
        <v>3941</v>
      </c>
      <c r="Q25" s="50">
        <f t="shared" si="12"/>
        <v>15.130434782608695</v>
      </c>
      <c r="R25" s="50">
        <f t="shared" si="13"/>
        <v>355.7391304347826</v>
      </c>
      <c r="S25" s="51">
        <f t="shared" si="14"/>
        <v>23.511494252873565</v>
      </c>
      <c r="T25" s="52">
        <f t="shared" si="15"/>
        <v>15.98046875</v>
      </c>
    </row>
    <row r="26" spans="1:20" ht="11.25" customHeight="1">
      <c r="A26" s="47" t="s">
        <v>13</v>
      </c>
      <c r="B26" s="179">
        <v>24</v>
      </c>
      <c r="C26" s="179">
        <v>24</v>
      </c>
      <c r="D26" s="210">
        <v>0</v>
      </c>
      <c r="E26" s="211">
        <v>330</v>
      </c>
      <c r="F26" s="211">
        <v>266</v>
      </c>
      <c r="G26" s="252">
        <v>1</v>
      </c>
      <c r="H26" s="197">
        <v>63</v>
      </c>
      <c r="I26" s="197">
        <v>490</v>
      </c>
      <c r="J26" s="197">
        <v>200</v>
      </c>
      <c r="K26" s="198">
        <v>290</v>
      </c>
      <c r="L26" s="206">
        <v>25</v>
      </c>
      <c r="M26" s="197">
        <v>1</v>
      </c>
      <c r="N26" s="197">
        <v>6983</v>
      </c>
      <c r="O26" s="197">
        <v>3610</v>
      </c>
      <c r="P26" s="197">
        <v>3373</v>
      </c>
      <c r="Q26" s="50">
        <f t="shared" si="12"/>
        <v>13.75</v>
      </c>
      <c r="R26" s="50">
        <f t="shared" si="13"/>
        <v>290.9583333333333</v>
      </c>
      <c r="S26" s="51">
        <f t="shared" si="14"/>
        <v>21.16060606060606</v>
      </c>
      <c r="T26" s="52">
        <f t="shared" si="15"/>
        <v>14.251020408163265</v>
      </c>
    </row>
    <row r="27" spans="1:20" ht="11.25" customHeight="1">
      <c r="A27" s="47" t="s">
        <v>14</v>
      </c>
      <c r="B27" s="179">
        <v>12</v>
      </c>
      <c r="C27" s="179">
        <v>12</v>
      </c>
      <c r="D27" s="210">
        <v>0</v>
      </c>
      <c r="E27" s="211">
        <v>206</v>
      </c>
      <c r="F27" s="211">
        <v>172</v>
      </c>
      <c r="G27" s="212">
        <v>0</v>
      </c>
      <c r="H27" s="197">
        <v>34</v>
      </c>
      <c r="I27" s="197">
        <v>297</v>
      </c>
      <c r="J27" s="197">
        <v>124</v>
      </c>
      <c r="K27" s="198">
        <v>173</v>
      </c>
      <c r="L27" s="206">
        <v>14</v>
      </c>
      <c r="M27" s="197">
        <v>2</v>
      </c>
      <c r="N27" s="197">
        <v>5193</v>
      </c>
      <c r="O27" s="197">
        <v>2688</v>
      </c>
      <c r="P27" s="197">
        <v>2505</v>
      </c>
      <c r="Q27" s="50">
        <f t="shared" si="12"/>
        <v>17.166666666666668</v>
      </c>
      <c r="R27" s="50">
        <f t="shared" si="13"/>
        <v>432.75</v>
      </c>
      <c r="S27" s="51">
        <f t="shared" si="14"/>
        <v>25.20873786407767</v>
      </c>
      <c r="T27" s="52">
        <f t="shared" si="15"/>
        <v>17.484848484848484</v>
      </c>
    </row>
    <row r="28" spans="1:20" ht="11.25" customHeight="1">
      <c r="A28" s="47" t="s">
        <v>15</v>
      </c>
      <c r="B28" s="179">
        <v>9</v>
      </c>
      <c r="C28" s="179">
        <v>8</v>
      </c>
      <c r="D28" s="167">
        <v>1</v>
      </c>
      <c r="E28" s="211">
        <v>135</v>
      </c>
      <c r="F28" s="211">
        <v>100</v>
      </c>
      <c r="G28" s="212">
        <v>0</v>
      </c>
      <c r="H28" s="197">
        <v>35</v>
      </c>
      <c r="I28" s="197">
        <v>203</v>
      </c>
      <c r="J28" s="197">
        <v>91</v>
      </c>
      <c r="K28" s="198">
        <v>112</v>
      </c>
      <c r="L28" s="206">
        <v>9</v>
      </c>
      <c r="M28" s="212">
        <v>0</v>
      </c>
      <c r="N28" s="197">
        <v>2737</v>
      </c>
      <c r="O28" s="197">
        <v>1380</v>
      </c>
      <c r="P28" s="197">
        <v>1357</v>
      </c>
      <c r="Q28" s="50">
        <f t="shared" si="12"/>
        <v>15</v>
      </c>
      <c r="R28" s="50">
        <f t="shared" si="13"/>
        <v>304.1111111111111</v>
      </c>
      <c r="S28" s="51">
        <f t="shared" si="14"/>
        <v>20.274074074074075</v>
      </c>
      <c r="T28" s="52">
        <f t="shared" si="15"/>
        <v>13.482758620689655</v>
      </c>
    </row>
    <row r="29" spans="1:20" ht="11.25" customHeight="1">
      <c r="A29" s="47" t="s">
        <v>16</v>
      </c>
      <c r="B29" s="179">
        <v>18</v>
      </c>
      <c r="C29" s="179">
        <v>18</v>
      </c>
      <c r="D29" s="210">
        <v>0</v>
      </c>
      <c r="E29" s="211">
        <v>284</v>
      </c>
      <c r="F29" s="211">
        <v>233</v>
      </c>
      <c r="G29" s="94">
        <v>2</v>
      </c>
      <c r="H29" s="197">
        <v>49</v>
      </c>
      <c r="I29" s="197">
        <v>403</v>
      </c>
      <c r="J29" s="197">
        <v>169</v>
      </c>
      <c r="K29" s="198">
        <v>234</v>
      </c>
      <c r="L29" s="206">
        <v>20</v>
      </c>
      <c r="M29" s="197">
        <v>1</v>
      </c>
      <c r="N29" s="197">
        <v>6841</v>
      </c>
      <c r="O29" s="197">
        <v>3467</v>
      </c>
      <c r="P29" s="197">
        <v>3374</v>
      </c>
      <c r="Q29" s="50">
        <f t="shared" si="12"/>
        <v>15.777777777777779</v>
      </c>
      <c r="R29" s="50">
        <f t="shared" si="13"/>
        <v>380.05555555555554</v>
      </c>
      <c r="S29" s="51">
        <f t="shared" si="14"/>
        <v>24.088028169014084</v>
      </c>
      <c r="T29" s="52">
        <f t="shared" si="15"/>
        <v>16.975186104218363</v>
      </c>
    </row>
    <row r="30" spans="1:20" ht="11.25" customHeight="1">
      <c r="A30" s="47" t="s">
        <v>17</v>
      </c>
      <c r="B30" s="179">
        <v>9</v>
      </c>
      <c r="C30" s="179">
        <v>9</v>
      </c>
      <c r="D30" s="210">
        <v>0</v>
      </c>
      <c r="E30" s="211">
        <v>159</v>
      </c>
      <c r="F30" s="211">
        <v>131</v>
      </c>
      <c r="G30" s="212">
        <v>0</v>
      </c>
      <c r="H30" s="197">
        <v>28</v>
      </c>
      <c r="I30" s="197">
        <v>222</v>
      </c>
      <c r="J30" s="197">
        <v>79</v>
      </c>
      <c r="K30" s="198">
        <v>143</v>
      </c>
      <c r="L30" s="206">
        <v>11</v>
      </c>
      <c r="M30" s="26">
        <v>1</v>
      </c>
      <c r="N30" s="197">
        <v>3934</v>
      </c>
      <c r="O30" s="197">
        <v>2039</v>
      </c>
      <c r="P30" s="197">
        <v>1895</v>
      </c>
      <c r="Q30" s="50">
        <f t="shared" si="12"/>
        <v>17.666666666666668</v>
      </c>
      <c r="R30" s="50">
        <f t="shared" si="13"/>
        <v>437.1111111111111</v>
      </c>
      <c r="S30" s="51">
        <f t="shared" si="14"/>
        <v>24.742138364779873</v>
      </c>
      <c r="T30" s="52">
        <f t="shared" si="15"/>
        <v>17.72072072072072</v>
      </c>
    </row>
    <row r="31" spans="1:20" ht="11.25" customHeight="1">
      <c r="A31" s="47" t="s">
        <v>18</v>
      </c>
      <c r="B31" s="179">
        <v>7</v>
      </c>
      <c r="C31" s="179">
        <v>7</v>
      </c>
      <c r="D31" s="210">
        <v>0</v>
      </c>
      <c r="E31" s="211">
        <v>99</v>
      </c>
      <c r="F31" s="211">
        <v>80</v>
      </c>
      <c r="G31" s="212">
        <v>0</v>
      </c>
      <c r="H31" s="197">
        <v>19</v>
      </c>
      <c r="I31" s="197">
        <v>145</v>
      </c>
      <c r="J31" s="197">
        <v>62</v>
      </c>
      <c r="K31" s="198">
        <v>83</v>
      </c>
      <c r="L31" s="206">
        <v>7</v>
      </c>
      <c r="M31" s="197">
        <v>1</v>
      </c>
      <c r="N31" s="197">
        <v>2251</v>
      </c>
      <c r="O31" s="197">
        <v>1123</v>
      </c>
      <c r="P31" s="197">
        <v>1128</v>
      </c>
      <c r="Q31" s="50">
        <f t="shared" si="12"/>
        <v>14.142857142857142</v>
      </c>
      <c r="R31" s="50">
        <f t="shared" si="13"/>
        <v>321.57142857142856</v>
      </c>
      <c r="S31" s="51">
        <f t="shared" si="14"/>
        <v>22.737373737373737</v>
      </c>
      <c r="T31" s="52">
        <f t="shared" si="15"/>
        <v>15.524137931034483</v>
      </c>
    </row>
    <row r="32" spans="1:20" ht="11.25" customHeight="1">
      <c r="A32" s="47" t="s">
        <v>19</v>
      </c>
      <c r="B32" s="179">
        <v>2</v>
      </c>
      <c r="C32" s="179">
        <v>2</v>
      </c>
      <c r="D32" s="210">
        <v>0</v>
      </c>
      <c r="E32" s="211">
        <v>40</v>
      </c>
      <c r="F32" s="211">
        <v>29</v>
      </c>
      <c r="G32" s="212">
        <v>0</v>
      </c>
      <c r="H32" s="197">
        <v>11</v>
      </c>
      <c r="I32" s="197">
        <v>57</v>
      </c>
      <c r="J32" s="197">
        <v>22</v>
      </c>
      <c r="K32" s="198">
        <v>35</v>
      </c>
      <c r="L32" s="206">
        <v>2</v>
      </c>
      <c r="M32" s="212">
        <v>0</v>
      </c>
      <c r="N32" s="197">
        <v>861</v>
      </c>
      <c r="O32" s="197">
        <v>435</v>
      </c>
      <c r="P32" s="197">
        <v>426</v>
      </c>
      <c r="Q32" s="50">
        <f t="shared" si="12"/>
        <v>20</v>
      </c>
      <c r="R32" s="50">
        <f t="shared" si="13"/>
        <v>430.5</v>
      </c>
      <c r="S32" s="51">
        <f t="shared" si="14"/>
        <v>21.525</v>
      </c>
      <c r="T32" s="52">
        <f t="shared" si="15"/>
        <v>15.105263157894736</v>
      </c>
    </row>
    <row r="33" spans="1:20" ht="11.25" customHeight="1">
      <c r="A33" s="47" t="s">
        <v>20</v>
      </c>
      <c r="B33" s="179">
        <v>4</v>
      </c>
      <c r="C33" s="179">
        <v>4</v>
      </c>
      <c r="D33" s="210">
        <v>0</v>
      </c>
      <c r="E33" s="211">
        <v>46</v>
      </c>
      <c r="F33" s="211">
        <v>32</v>
      </c>
      <c r="G33" s="212">
        <v>0</v>
      </c>
      <c r="H33" s="197">
        <v>14</v>
      </c>
      <c r="I33" s="197">
        <v>69</v>
      </c>
      <c r="J33" s="197">
        <v>28</v>
      </c>
      <c r="K33" s="198">
        <v>41</v>
      </c>
      <c r="L33" s="206">
        <v>4</v>
      </c>
      <c r="M33" s="26">
        <v>1</v>
      </c>
      <c r="N33" s="197">
        <v>721</v>
      </c>
      <c r="O33" s="197">
        <v>343</v>
      </c>
      <c r="P33" s="197">
        <v>378</v>
      </c>
      <c r="Q33" s="50">
        <f t="shared" si="12"/>
        <v>11.5</v>
      </c>
      <c r="R33" s="50">
        <f t="shared" si="13"/>
        <v>180.25</v>
      </c>
      <c r="S33" s="51">
        <f t="shared" si="14"/>
        <v>15.673913043478262</v>
      </c>
      <c r="T33" s="52">
        <f t="shared" si="15"/>
        <v>10.44927536231884</v>
      </c>
    </row>
    <row r="34" spans="1:20" ht="11.25" customHeight="1">
      <c r="A34" s="47" t="s">
        <v>21</v>
      </c>
      <c r="B34" s="179">
        <v>16</v>
      </c>
      <c r="C34" s="179">
        <v>16</v>
      </c>
      <c r="D34" s="210">
        <v>0</v>
      </c>
      <c r="E34" s="211">
        <v>161</v>
      </c>
      <c r="F34" s="211">
        <v>129</v>
      </c>
      <c r="G34" s="94">
        <v>1</v>
      </c>
      <c r="H34" s="197">
        <v>31</v>
      </c>
      <c r="I34" s="197">
        <v>272</v>
      </c>
      <c r="J34" s="197">
        <v>110</v>
      </c>
      <c r="K34" s="198">
        <v>162</v>
      </c>
      <c r="L34" s="206">
        <v>21</v>
      </c>
      <c r="M34" s="212">
        <v>0</v>
      </c>
      <c r="N34" s="197">
        <v>2949</v>
      </c>
      <c r="O34" s="197">
        <v>1529</v>
      </c>
      <c r="P34" s="197">
        <v>1420</v>
      </c>
      <c r="Q34" s="50">
        <f t="shared" si="12"/>
        <v>10.0625</v>
      </c>
      <c r="R34" s="50">
        <f t="shared" si="13"/>
        <v>184.3125</v>
      </c>
      <c r="S34" s="51">
        <f t="shared" si="14"/>
        <v>18.316770186335404</v>
      </c>
      <c r="T34" s="52">
        <f t="shared" si="15"/>
        <v>10.841911764705882</v>
      </c>
    </row>
    <row r="35" spans="1:20" ht="11.25" customHeight="1">
      <c r="A35" s="47" t="s">
        <v>67</v>
      </c>
      <c r="B35" s="179">
        <v>2</v>
      </c>
      <c r="C35" s="179">
        <v>2</v>
      </c>
      <c r="D35" s="210">
        <v>0</v>
      </c>
      <c r="E35" s="211">
        <v>15</v>
      </c>
      <c r="F35" s="211">
        <v>10</v>
      </c>
      <c r="G35" s="94">
        <v>1</v>
      </c>
      <c r="H35" s="197">
        <v>4</v>
      </c>
      <c r="I35" s="197">
        <v>25</v>
      </c>
      <c r="J35" s="197">
        <v>14</v>
      </c>
      <c r="K35" s="198">
        <v>11</v>
      </c>
      <c r="L35" s="206">
        <v>2</v>
      </c>
      <c r="M35" s="197">
        <v>2</v>
      </c>
      <c r="N35" s="197">
        <v>209</v>
      </c>
      <c r="O35" s="197">
        <v>105</v>
      </c>
      <c r="P35" s="197">
        <v>104</v>
      </c>
      <c r="Q35" s="50">
        <f t="shared" si="12"/>
        <v>7.5</v>
      </c>
      <c r="R35" s="50">
        <f t="shared" si="13"/>
        <v>104.5</v>
      </c>
      <c r="S35" s="51">
        <f t="shared" si="14"/>
        <v>13.933333333333334</v>
      </c>
      <c r="T35" s="52">
        <f t="shared" si="15"/>
        <v>8.36</v>
      </c>
    </row>
    <row r="36" spans="1:20" ht="11.25" customHeight="1">
      <c r="A36" s="47" t="s">
        <v>22</v>
      </c>
      <c r="B36" s="179">
        <v>1</v>
      </c>
      <c r="C36" s="179">
        <v>1</v>
      </c>
      <c r="D36" s="210">
        <v>0</v>
      </c>
      <c r="E36" s="211">
        <v>23</v>
      </c>
      <c r="F36" s="211">
        <v>18</v>
      </c>
      <c r="G36" s="212">
        <v>0</v>
      </c>
      <c r="H36" s="197">
        <v>5</v>
      </c>
      <c r="I36" s="197">
        <v>35</v>
      </c>
      <c r="J36" s="197">
        <v>14</v>
      </c>
      <c r="K36" s="198">
        <v>21</v>
      </c>
      <c r="L36" s="206">
        <v>1</v>
      </c>
      <c r="M36" s="212">
        <v>0</v>
      </c>
      <c r="N36" s="197">
        <v>562</v>
      </c>
      <c r="O36" s="197">
        <v>291</v>
      </c>
      <c r="P36" s="197">
        <v>271</v>
      </c>
      <c r="Q36" s="50">
        <f t="shared" si="12"/>
        <v>23</v>
      </c>
      <c r="R36" s="50">
        <f t="shared" si="13"/>
        <v>562</v>
      </c>
      <c r="S36" s="51">
        <f t="shared" si="14"/>
        <v>24.434782608695652</v>
      </c>
      <c r="T36" s="52">
        <f t="shared" si="15"/>
        <v>16.057142857142857</v>
      </c>
    </row>
    <row r="37" spans="1:20" ht="11.25" customHeight="1">
      <c r="A37" s="47" t="s">
        <v>23</v>
      </c>
      <c r="B37" s="179">
        <v>3</v>
      </c>
      <c r="C37" s="179">
        <v>3</v>
      </c>
      <c r="D37" s="210">
        <v>0</v>
      </c>
      <c r="E37" s="211">
        <v>30</v>
      </c>
      <c r="F37" s="211">
        <v>24</v>
      </c>
      <c r="G37" s="212">
        <v>0</v>
      </c>
      <c r="H37" s="197">
        <v>6</v>
      </c>
      <c r="I37" s="197">
        <v>51</v>
      </c>
      <c r="J37" s="197">
        <v>22</v>
      </c>
      <c r="K37" s="198">
        <v>29</v>
      </c>
      <c r="L37" s="206">
        <v>3</v>
      </c>
      <c r="M37" s="212">
        <v>0</v>
      </c>
      <c r="N37" s="197">
        <v>570</v>
      </c>
      <c r="O37" s="197">
        <v>282</v>
      </c>
      <c r="P37" s="197">
        <v>288</v>
      </c>
      <c r="Q37" s="50">
        <f t="shared" si="12"/>
        <v>10</v>
      </c>
      <c r="R37" s="50">
        <f t="shared" si="13"/>
        <v>190</v>
      </c>
      <c r="S37" s="51">
        <f t="shared" si="14"/>
        <v>19</v>
      </c>
      <c r="T37" s="52">
        <f t="shared" si="15"/>
        <v>11.176470588235293</v>
      </c>
    </row>
    <row r="38" spans="1:20" ht="11.25" customHeight="1">
      <c r="A38" s="47" t="s">
        <v>24</v>
      </c>
      <c r="B38" s="179">
        <v>12</v>
      </c>
      <c r="C38" s="179">
        <v>12</v>
      </c>
      <c r="D38" s="210">
        <v>0</v>
      </c>
      <c r="E38" s="211">
        <v>113</v>
      </c>
      <c r="F38" s="211">
        <v>87</v>
      </c>
      <c r="G38" s="94">
        <v>1</v>
      </c>
      <c r="H38" s="197">
        <v>25</v>
      </c>
      <c r="I38" s="197">
        <v>192</v>
      </c>
      <c r="J38" s="197">
        <v>68</v>
      </c>
      <c r="K38" s="198">
        <v>124</v>
      </c>
      <c r="L38" s="206">
        <v>13</v>
      </c>
      <c r="M38" s="197">
        <v>1</v>
      </c>
      <c r="N38" s="197">
        <v>2051</v>
      </c>
      <c r="O38" s="197">
        <v>1038</v>
      </c>
      <c r="P38" s="197">
        <v>1013</v>
      </c>
      <c r="Q38" s="50">
        <f>E38/B38</f>
        <v>9.416666666666666</v>
      </c>
      <c r="R38" s="50">
        <f>N38/B38</f>
        <v>170.91666666666666</v>
      </c>
      <c r="S38" s="51">
        <f t="shared" si="14"/>
        <v>18.150442477876105</v>
      </c>
      <c r="T38" s="52">
        <f t="shared" si="15"/>
        <v>10.682291666666666</v>
      </c>
    </row>
    <row r="39" spans="1:20" ht="11.25" customHeight="1">
      <c r="A39" s="47" t="s">
        <v>25</v>
      </c>
      <c r="B39" s="179">
        <v>15</v>
      </c>
      <c r="C39" s="179">
        <v>15</v>
      </c>
      <c r="D39" s="210">
        <v>0</v>
      </c>
      <c r="E39" s="211">
        <v>163</v>
      </c>
      <c r="F39" s="211">
        <v>121</v>
      </c>
      <c r="G39" s="212">
        <v>0</v>
      </c>
      <c r="H39" s="197">
        <v>42</v>
      </c>
      <c r="I39" s="197">
        <v>264</v>
      </c>
      <c r="J39" s="197">
        <v>81</v>
      </c>
      <c r="K39" s="198">
        <v>183</v>
      </c>
      <c r="L39" s="206">
        <v>16</v>
      </c>
      <c r="M39" s="212">
        <v>0</v>
      </c>
      <c r="N39" s="197">
        <v>3039</v>
      </c>
      <c r="O39" s="197">
        <v>1564</v>
      </c>
      <c r="P39" s="197">
        <v>1475</v>
      </c>
      <c r="Q39" s="50">
        <f t="shared" si="12"/>
        <v>10.866666666666667</v>
      </c>
      <c r="R39" s="50">
        <f>N39/B39</f>
        <v>202.6</v>
      </c>
      <c r="S39" s="51">
        <f t="shared" si="14"/>
        <v>18.644171779141104</v>
      </c>
      <c r="T39" s="52">
        <f t="shared" si="15"/>
        <v>11.511363636363637</v>
      </c>
    </row>
    <row r="40" spans="1:20" ht="11.25" customHeight="1">
      <c r="A40" s="59" t="s">
        <v>26</v>
      </c>
      <c r="B40" s="185">
        <v>10</v>
      </c>
      <c r="C40" s="185">
        <v>10</v>
      </c>
      <c r="D40" s="213">
        <v>0</v>
      </c>
      <c r="E40" s="214">
        <v>99</v>
      </c>
      <c r="F40" s="214">
        <v>67</v>
      </c>
      <c r="G40" s="253">
        <v>1</v>
      </c>
      <c r="H40" s="202">
        <v>31</v>
      </c>
      <c r="I40" s="202">
        <v>157</v>
      </c>
      <c r="J40" s="202">
        <v>59</v>
      </c>
      <c r="K40" s="203">
        <v>98</v>
      </c>
      <c r="L40" s="209">
        <v>10</v>
      </c>
      <c r="M40" s="215">
        <v>0</v>
      </c>
      <c r="N40" s="202">
        <v>1559</v>
      </c>
      <c r="O40" s="202">
        <v>778</v>
      </c>
      <c r="P40" s="202">
        <v>781</v>
      </c>
      <c r="Q40" s="61">
        <f t="shared" si="12"/>
        <v>9.9</v>
      </c>
      <c r="R40" s="61">
        <f t="shared" si="13"/>
        <v>155.9</v>
      </c>
      <c r="S40" s="62">
        <f t="shared" si="14"/>
        <v>15.747474747474747</v>
      </c>
      <c r="T40" s="63">
        <f t="shared" si="15"/>
        <v>9.929936305732484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selection activeCell="H4" sqref="H4"/>
    </sheetView>
  </sheetViews>
  <sheetFormatPr defaultColWidth="9.00390625" defaultRowHeight="13.5"/>
  <cols>
    <col min="1" max="1" width="9.625" style="31" customWidth="1"/>
    <col min="2" max="3" width="3.25390625" style="31" customWidth="1"/>
    <col min="4" max="4" width="2.125" style="31" customWidth="1"/>
    <col min="5" max="6" width="4.625" style="49" customWidth="1"/>
    <col min="7" max="7" width="2.50390625" style="31" customWidth="1"/>
    <col min="8" max="8" width="4.00390625" style="49" customWidth="1"/>
    <col min="9" max="9" width="4.625" style="49" customWidth="1"/>
    <col min="10" max="10" width="4.875" style="49" customWidth="1"/>
    <col min="11" max="11" width="4.625" style="49" customWidth="1"/>
    <col min="12" max="12" width="4.875" style="49" customWidth="1"/>
    <col min="13" max="13" width="4.875" style="31" customWidth="1"/>
    <col min="14" max="16" width="5.75390625" style="49" customWidth="1"/>
    <col min="17" max="18" width="4.50390625" style="31" customWidth="1"/>
    <col min="19" max="20" width="4.875" style="31" customWidth="1"/>
    <col min="21" max="21" width="4.50390625" style="31" customWidth="1"/>
    <col min="22" max="16384" width="9.00390625" style="31" customWidth="1"/>
  </cols>
  <sheetData>
    <row r="1" spans="1:20" ht="23.25" customHeight="1">
      <c r="A1" s="260" t="s">
        <v>54</v>
      </c>
      <c r="B1" s="263" t="s">
        <v>112</v>
      </c>
      <c r="C1" s="266"/>
      <c r="D1" s="267"/>
      <c r="E1" s="268" t="s">
        <v>55</v>
      </c>
      <c r="F1" s="268"/>
      <c r="G1" s="268"/>
      <c r="H1" s="268"/>
      <c r="I1" s="269" t="s">
        <v>56</v>
      </c>
      <c r="J1" s="269"/>
      <c r="K1" s="270"/>
      <c r="L1" s="275" t="s">
        <v>116</v>
      </c>
      <c r="M1" s="283" t="s">
        <v>115</v>
      </c>
      <c r="N1" s="269" t="s">
        <v>57</v>
      </c>
      <c r="O1" s="285"/>
      <c r="P1" s="285"/>
      <c r="Q1" s="271" t="s">
        <v>111</v>
      </c>
      <c r="R1" s="262"/>
      <c r="S1" s="271" t="s">
        <v>110</v>
      </c>
      <c r="T1" s="273" t="s">
        <v>109</v>
      </c>
    </row>
    <row r="2" spans="1:20" ht="23.25" customHeight="1">
      <c r="A2" s="280"/>
      <c r="B2" s="32" t="s">
        <v>58</v>
      </c>
      <c r="C2" s="32" t="s">
        <v>59</v>
      </c>
      <c r="D2" s="41" t="s">
        <v>60</v>
      </c>
      <c r="E2" s="108" t="s">
        <v>58</v>
      </c>
      <c r="F2" s="108" t="s">
        <v>61</v>
      </c>
      <c r="G2" s="41" t="s">
        <v>62</v>
      </c>
      <c r="H2" s="108" t="s">
        <v>63</v>
      </c>
      <c r="I2" s="108" t="s">
        <v>58</v>
      </c>
      <c r="J2" s="108" t="s">
        <v>64</v>
      </c>
      <c r="K2" s="111" t="s">
        <v>65</v>
      </c>
      <c r="L2" s="276"/>
      <c r="M2" s="284"/>
      <c r="N2" s="108" t="s">
        <v>58</v>
      </c>
      <c r="O2" s="108" t="s">
        <v>64</v>
      </c>
      <c r="P2" s="108" t="s">
        <v>65</v>
      </c>
      <c r="Q2" s="33" t="s">
        <v>108</v>
      </c>
      <c r="R2" s="33" t="s">
        <v>107</v>
      </c>
      <c r="S2" s="281"/>
      <c r="T2" s="282"/>
    </row>
    <row r="3" spans="1:20" ht="5.25" customHeight="1">
      <c r="A3" s="43"/>
      <c r="B3" s="64"/>
      <c r="C3" s="65"/>
      <c r="D3" s="64"/>
      <c r="E3" s="114"/>
      <c r="F3" s="115"/>
      <c r="G3" s="67"/>
      <c r="H3" s="115"/>
      <c r="I3" s="116"/>
      <c r="J3" s="115"/>
      <c r="K3" s="117"/>
      <c r="L3" s="170"/>
      <c r="M3" s="99"/>
      <c r="N3" s="115"/>
      <c r="O3" s="115"/>
      <c r="P3" s="115"/>
      <c r="Q3" s="98"/>
      <c r="R3" s="98"/>
      <c r="S3" s="64"/>
      <c r="T3" s="171"/>
    </row>
    <row r="4" spans="1:20" s="36" customFormat="1" ht="12" customHeight="1">
      <c r="A4" s="53" t="s">
        <v>68</v>
      </c>
      <c r="B4" s="91">
        <f aca="true" t="shared" si="0" ref="B4:K4">SUM(B5:B22)</f>
        <v>81</v>
      </c>
      <c r="C4" s="91">
        <f t="shared" si="0"/>
        <v>81</v>
      </c>
      <c r="D4" s="69">
        <v>0</v>
      </c>
      <c r="E4" s="110">
        <f t="shared" si="0"/>
        <v>885</v>
      </c>
      <c r="F4" s="110">
        <f t="shared" si="0"/>
        <v>707</v>
      </c>
      <c r="G4" s="91">
        <f t="shared" si="0"/>
        <v>6</v>
      </c>
      <c r="H4" s="110">
        <f t="shared" si="0"/>
        <v>172</v>
      </c>
      <c r="I4" s="110">
        <f t="shared" si="0"/>
        <v>1466</v>
      </c>
      <c r="J4" s="110">
        <f t="shared" si="0"/>
        <v>585</v>
      </c>
      <c r="K4" s="118">
        <f t="shared" si="0"/>
        <v>881</v>
      </c>
      <c r="L4" s="119">
        <f>SUM(L5:L22)</f>
        <v>88</v>
      </c>
      <c r="M4" s="119">
        <f>SUM(M5:M21)</f>
        <v>7</v>
      </c>
      <c r="N4" s="110">
        <f>SUM(N5:N22)</f>
        <v>17175</v>
      </c>
      <c r="O4" s="110">
        <f>SUM(O5:O22)</f>
        <v>8798</v>
      </c>
      <c r="P4" s="110">
        <f>SUM(P5:P22)</f>
        <v>8377</v>
      </c>
      <c r="Q4" s="56">
        <f aca="true" t="shared" si="1" ref="Q4:Q22">E4/B4</f>
        <v>10.925925925925926</v>
      </c>
      <c r="R4" s="56">
        <f aca="true" t="shared" si="2" ref="R4:R22">N4/B4</f>
        <v>212.03703703703704</v>
      </c>
      <c r="S4" s="57">
        <f aca="true" t="shared" si="3" ref="S4:S22">N4/E4</f>
        <v>19.406779661016948</v>
      </c>
      <c r="T4" s="58">
        <f aca="true" t="shared" si="4" ref="T4:T22">N4/I4</f>
        <v>11.715552523874488</v>
      </c>
    </row>
    <row r="5" spans="1:20" ht="12" customHeight="1">
      <c r="A5" s="47" t="s">
        <v>27</v>
      </c>
      <c r="B5" s="179">
        <v>9</v>
      </c>
      <c r="C5" s="179">
        <v>9</v>
      </c>
      <c r="D5" s="134">
        <v>0</v>
      </c>
      <c r="E5" s="197">
        <v>119</v>
      </c>
      <c r="F5" s="197">
        <v>99</v>
      </c>
      <c r="G5" s="94">
        <v>1</v>
      </c>
      <c r="H5" s="197">
        <v>19</v>
      </c>
      <c r="I5" s="197">
        <v>191</v>
      </c>
      <c r="J5" s="197">
        <v>67</v>
      </c>
      <c r="K5" s="205">
        <v>124</v>
      </c>
      <c r="L5" s="206">
        <v>10</v>
      </c>
      <c r="M5" s="207">
        <v>0</v>
      </c>
      <c r="N5" s="197">
        <v>2576</v>
      </c>
      <c r="O5" s="197">
        <v>1272</v>
      </c>
      <c r="P5" s="197">
        <v>1304</v>
      </c>
      <c r="Q5" s="50">
        <f t="shared" si="1"/>
        <v>13.222222222222221</v>
      </c>
      <c r="R5" s="50">
        <f t="shared" si="2"/>
        <v>286.22222222222223</v>
      </c>
      <c r="S5" s="51">
        <f t="shared" si="3"/>
        <v>21.647058823529413</v>
      </c>
      <c r="T5" s="52">
        <f t="shared" si="4"/>
        <v>13.486910994764397</v>
      </c>
    </row>
    <row r="6" spans="1:20" ht="12" customHeight="1">
      <c r="A6" s="47" t="s">
        <v>28</v>
      </c>
      <c r="B6" s="179">
        <v>12</v>
      </c>
      <c r="C6" s="179">
        <v>12</v>
      </c>
      <c r="D6" s="134">
        <v>0</v>
      </c>
      <c r="E6" s="197">
        <v>112</v>
      </c>
      <c r="F6" s="197">
        <v>83</v>
      </c>
      <c r="G6" s="70">
        <v>0</v>
      </c>
      <c r="H6" s="197">
        <v>29</v>
      </c>
      <c r="I6" s="197">
        <v>188</v>
      </c>
      <c r="J6" s="197">
        <v>75</v>
      </c>
      <c r="K6" s="205">
        <v>113</v>
      </c>
      <c r="L6" s="206">
        <v>13</v>
      </c>
      <c r="M6" s="207">
        <v>0</v>
      </c>
      <c r="N6" s="197">
        <v>1869</v>
      </c>
      <c r="O6" s="197">
        <v>959</v>
      </c>
      <c r="P6" s="197">
        <v>910</v>
      </c>
      <c r="Q6" s="50">
        <f t="shared" si="1"/>
        <v>9.333333333333334</v>
      </c>
      <c r="R6" s="50">
        <f t="shared" si="2"/>
        <v>155.75</v>
      </c>
      <c r="S6" s="51">
        <f t="shared" si="3"/>
        <v>16.6875</v>
      </c>
      <c r="T6" s="52">
        <f t="shared" si="4"/>
        <v>9.941489361702128</v>
      </c>
    </row>
    <row r="7" spans="1:20" ht="12" customHeight="1">
      <c r="A7" s="47" t="s">
        <v>88</v>
      </c>
      <c r="B7" s="179">
        <v>7</v>
      </c>
      <c r="C7" s="179">
        <v>7</v>
      </c>
      <c r="D7" s="134">
        <v>0</v>
      </c>
      <c r="E7" s="197">
        <v>96</v>
      </c>
      <c r="F7" s="197">
        <v>82</v>
      </c>
      <c r="G7" s="70">
        <v>0</v>
      </c>
      <c r="H7" s="197">
        <v>14</v>
      </c>
      <c r="I7" s="197">
        <v>156</v>
      </c>
      <c r="J7" s="197">
        <v>56</v>
      </c>
      <c r="K7" s="205">
        <v>100</v>
      </c>
      <c r="L7" s="206">
        <v>7</v>
      </c>
      <c r="M7" s="207">
        <v>0</v>
      </c>
      <c r="N7" s="197">
        <v>2219</v>
      </c>
      <c r="O7" s="197">
        <v>1125</v>
      </c>
      <c r="P7" s="197">
        <v>1094</v>
      </c>
      <c r="Q7" s="50">
        <f t="shared" si="1"/>
        <v>13.714285714285714</v>
      </c>
      <c r="R7" s="50">
        <f t="shared" si="2"/>
        <v>317</v>
      </c>
      <c r="S7" s="51">
        <f t="shared" si="3"/>
        <v>23.114583333333332</v>
      </c>
      <c r="T7" s="52">
        <f t="shared" si="4"/>
        <v>14.224358974358974</v>
      </c>
    </row>
    <row r="8" spans="1:20" ht="12" customHeight="1">
      <c r="A8" s="47" t="s">
        <v>29</v>
      </c>
      <c r="B8" s="179">
        <v>3</v>
      </c>
      <c r="C8" s="179">
        <v>3</v>
      </c>
      <c r="D8" s="134">
        <v>0</v>
      </c>
      <c r="E8" s="197">
        <v>29</v>
      </c>
      <c r="F8" s="197">
        <v>23</v>
      </c>
      <c r="G8" s="70">
        <v>0</v>
      </c>
      <c r="H8" s="197">
        <v>6</v>
      </c>
      <c r="I8" s="197">
        <v>48</v>
      </c>
      <c r="J8" s="197">
        <v>18</v>
      </c>
      <c r="K8" s="205">
        <v>30</v>
      </c>
      <c r="L8" s="206">
        <v>4</v>
      </c>
      <c r="M8" s="207">
        <v>0</v>
      </c>
      <c r="N8" s="197">
        <v>532</v>
      </c>
      <c r="O8" s="197">
        <v>280</v>
      </c>
      <c r="P8" s="197">
        <v>252</v>
      </c>
      <c r="Q8" s="50">
        <f t="shared" si="1"/>
        <v>9.666666666666666</v>
      </c>
      <c r="R8" s="50">
        <f t="shared" si="2"/>
        <v>177.33333333333334</v>
      </c>
      <c r="S8" s="51">
        <f t="shared" si="3"/>
        <v>18.344827586206897</v>
      </c>
      <c r="T8" s="52">
        <f t="shared" si="4"/>
        <v>11.083333333333334</v>
      </c>
    </row>
    <row r="9" spans="1:20" ht="12" customHeight="1">
      <c r="A9" s="47" t="s">
        <v>30</v>
      </c>
      <c r="B9" s="179">
        <v>5</v>
      </c>
      <c r="C9" s="179">
        <v>5</v>
      </c>
      <c r="D9" s="134">
        <v>0</v>
      </c>
      <c r="E9" s="197">
        <v>56</v>
      </c>
      <c r="F9" s="197">
        <v>43</v>
      </c>
      <c r="G9" s="254">
        <v>0</v>
      </c>
      <c r="H9" s="197">
        <v>13</v>
      </c>
      <c r="I9" s="197">
        <v>96</v>
      </c>
      <c r="J9" s="197">
        <v>35</v>
      </c>
      <c r="K9" s="205">
        <v>61</v>
      </c>
      <c r="L9" s="206">
        <v>5</v>
      </c>
      <c r="M9" s="206">
        <v>1</v>
      </c>
      <c r="N9" s="197">
        <v>1018</v>
      </c>
      <c r="O9" s="197">
        <v>540</v>
      </c>
      <c r="P9" s="197">
        <v>478</v>
      </c>
      <c r="Q9" s="50">
        <f t="shared" si="1"/>
        <v>11.2</v>
      </c>
      <c r="R9" s="50">
        <f t="shared" si="2"/>
        <v>203.6</v>
      </c>
      <c r="S9" s="51">
        <f t="shared" si="3"/>
        <v>18.178571428571427</v>
      </c>
      <c r="T9" s="52">
        <f t="shared" si="4"/>
        <v>10.604166666666666</v>
      </c>
    </row>
    <row r="10" spans="1:20" ht="12" customHeight="1">
      <c r="A10" s="47" t="s">
        <v>31</v>
      </c>
      <c r="B10" s="179">
        <v>1</v>
      </c>
      <c r="C10" s="179">
        <v>1</v>
      </c>
      <c r="D10" s="134">
        <v>0</v>
      </c>
      <c r="E10" s="197">
        <v>16</v>
      </c>
      <c r="F10" s="197">
        <v>11</v>
      </c>
      <c r="G10" s="70">
        <v>0</v>
      </c>
      <c r="H10" s="197">
        <v>5</v>
      </c>
      <c r="I10" s="197">
        <v>22</v>
      </c>
      <c r="J10" s="197">
        <v>9</v>
      </c>
      <c r="K10" s="205">
        <v>13</v>
      </c>
      <c r="L10" s="206">
        <v>1</v>
      </c>
      <c r="M10" s="207">
        <v>0</v>
      </c>
      <c r="N10" s="197">
        <v>284</v>
      </c>
      <c r="O10" s="197">
        <v>148</v>
      </c>
      <c r="P10" s="197">
        <v>136</v>
      </c>
      <c r="Q10" s="50">
        <f t="shared" si="1"/>
        <v>16</v>
      </c>
      <c r="R10" s="50">
        <f t="shared" si="2"/>
        <v>284</v>
      </c>
      <c r="S10" s="51">
        <f t="shared" si="3"/>
        <v>17.75</v>
      </c>
      <c r="T10" s="52">
        <f t="shared" si="4"/>
        <v>12.909090909090908</v>
      </c>
    </row>
    <row r="11" spans="1:20" ht="12" customHeight="1">
      <c r="A11" s="47" t="s">
        <v>32</v>
      </c>
      <c r="B11" s="179">
        <v>14</v>
      </c>
      <c r="C11" s="179">
        <v>14</v>
      </c>
      <c r="D11" s="134">
        <v>0</v>
      </c>
      <c r="E11" s="197">
        <v>176</v>
      </c>
      <c r="F11" s="197">
        <v>147</v>
      </c>
      <c r="G11" s="94">
        <v>1</v>
      </c>
      <c r="H11" s="197">
        <v>28</v>
      </c>
      <c r="I11" s="197">
        <v>290</v>
      </c>
      <c r="J11" s="197">
        <v>114</v>
      </c>
      <c r="K11" s="205">
        <v>176</v>
      </c>
      <c r="L11" s="206">
        <v>16</v>
      </c>
      <c r="M11" s="206">
        <v>1</v>
      </c>
      <c r="N11" s="197">
        <v>3826</v>
      </c>
      <c r="O11" s="197">
        <v>1996</v>
      </c>
      <c r="P11" s="197">
        <v>1830</v>
      </c>
      <c r="Q11" s="50">
        <f t="shared" si="1"/>
        <v>12.571428571428571</v>
      </c>
      <c r="R11" s="50">
        <f t="shared" si="2"/>
        <v>273.2857142857143</v>
      </c>
      <c r="S11" s="51">
        <f t="shared" si="3"/>
        <v>21.738636363636363</v>
      </c>
      <c r="T11" s="52">
        <f t="shared" si="4"/>
        <v>13.193103448275862</v>
      </c>
    </row>
    <row r="12" spans="1:20" ht="12" customHeight="1">
      <c r="A12" s="47" t="s">
        <v>33</v>
      </c>
      <c r="B12" s="179">
        <v>2</v>
      </c>
      <c r="C12" s="179">
        <v>2</v>
      </c>
      <c r="D12" s="134">
        <v>0</v>
      </c>
      <c r="E12" s="197">
        <v>28</v>
      </c>
      <c r="F12" s="197">
        <v>24</v>
      </c>
      <c r="G12" s="70">
        <v>0</v>
      </c>
      <c r="H12" s="197">
        <v>4</v>
      </c>
      <c r="I12" s="197">
        <v>45</v>
      </c>
      <c r="J12" s="197">
        <v>21</v>
      </c>
      <c r="K12" s="205">
        <v>24</v>
      </c>
      <c r="L12" s="206">
        <v>3</v>
      </c>
      <c r="M12" s="206">
        <v>2</v>
      </c>
      <c r="N12" s="197">
        <v>655</v>
      </c>
      <c r="O12" s="197">
        <v>347</v>
      </c>
      <c r="P12" s="197">
        <v>308</v>
      </c>
      <c r="Q12" s="50">
        <f t="shared" si="1"/>
        <v>14</v>
      </c>
      <c r="R12" s="50">
        <f t="shared" si="2"/>
        <v>327.5</v>
      </c>
      <c r="S12" s="51">
        <f t="shared" si="3"/>
        <v>23.392857142857142</v>
      </c>
      <c r="T12" s="52">
        <f t="shared" si="4"/>
        <v>14.555555555555555</v>
      </c>
    </row>
    <row r="13" spans="1:20" ht="12" customHeight="1">
      <c r="A13" s="47" t="s">
        <v>34</v>
      </c>
      <c r="B13" s="179">
        <v>3</v>
      </c>
      <c r="C13" s="179">
        <v>3</v>
      </c>
      <c r="D13" s="134">
        <v>0</v>
      </c>
      <c r="E13" s="197">
        <v>23</v>
      </c>
      <c r="F13" s="197">
        <v>18</v>
      </c>
      <c r="G13" s="70">
        <v>0</v>
      </c>
      <c r="H13" s="197">
        <v>5</v>
      </c>
      <c r="I13" s="197">
        <v>41</v>
      </c>
      <c r="J13" s="197">
        <v>21</v>
      </c>
      <c r="K13" s="205">
        <v>20</v>
      </c>
      <c r="L13" s="206">
        <v>3</v>
      </c>
      <c r="M13" s="207">
        <v>0</v>
      </c>
      <c r="N13" s="197">
        <v>426</v>
      </c>
      <c r="O13" s="197">
        <v>216</v>
      </c>
      <c r="P13" s="197">
        <v>210</v>
      </c>
      <c r="Q13" s="50">
        <f t="shared" si="1"/>
        <v>7.666666666666667</v>
      </c>
      <c r="R13" s="50">
        <f t="shared" si="2"/>
        <v>142</v>
      </c>
      <c r="S13" s="51">
        <f t="shared" si="3"/>
        <v>18.52173913043478</v>
      </c>
      <c r="T13" s="52">
        <f t="shared" si="4"/>
        <v>10.390243902439025</v>
      </c>
    </row>
    <row r="14" spans="1:20" ht="12" customHeight="1">
      <c r="A14" s="47" t="s">
        <v>35</v>
      </c>
      <c r="B14" s="179">
        <v>2</v>
      </c>
      <c r="C14" s="179">
        <v>2</v>
      </c>
      <c r="D14" s="134">
        <v>0</v>
      </c>
      <c r="E14" s="197">
        <v>15</v>
      </c>
      <c r="F14" s="197">
        <v>12</v>
      </c>
      <c r="G14" s="70">
        <v>0</v>
      </c>
      <c r="H14" s="197">
        <v>3</v>
      </c>
      <c r="I14" s="197">
        <v>26</v>
      </c>
      <c r="J14" s="197">
        <v>11</v>
      </c>
      <c r="K14" s="205">
        <v>15</v>
      </c>
      <c r="L14" s="206">
        <v>2</v>
      </c>
      <c r="M14" s="207">
        <v>0</v>
      </c>
      <c r="N14" s="197">
        <v>209</v>
      </c>
      <c r="O14" s="197">
        <v>119</v>
      </c>
      <c r="P14" s="197">
        <v>90</v>
      </c>
      <c r="Q14" s="50">
        <f t="shared" si="1"/>
        <v>7.5</v>
      </c>
      <c r="R14" s="50">
        <f t="shared" si="2"/>
        <v>104.5</v>
      </c>
      <c r="S14" s="51">
        <f t="shared" si="3"/>
        <v>13.933333333333334</v>
      </c>
      <c r="T14" s="52">
        <f t="shared" si="4"/>
        <v>8.038461538461538</v>
      </c>
    </row>
    <row r="15" spans="1:20" ht="12" customHeight="1">
      <c r="A15" s="47" t="s">
        <v>36</v>
      </c>
      <c r="B15" s="179">
        <v>1</v>
      </c>
      <c r="C15" s="179">
        <v>1</v>
      </c>
      <c r="D15" s="134">
        <v>0</v>
      </c>
      <c r="E15" s="197">
        <v>14</v>
      </c>
      <c r="F15" s="197">
        <v>11</v>
      </c>
      <c r="G15" s="70">
        <v>0</v>
      </c>
      <c r="H15" s="197">
        <v>3</v>
      </c>
      <c r="I15" s="197">
        <v>22</v>
      </c>
      <c r="J15" s="197">
        <v>8</v>
      </c>
      <c r="K15" s="205">
        <v>14</v>
      </c>
      <c r="L15" s="206">
        <v>1</v>
      </c>
      <c r="M15" s="207">
        <v>0</v>
      </c>
      <c r="N15" s="197">
        <v>236</v>
      </c>
      <c r="O15" s="197">
        <v>128</v>
      </c>
      <c r="P15" s="197">
        <v>108</v>
      </c>
      <c r="Q15" s="50">
        <f t="shared" si="1"/>
        <v>14</v>
      </c>
      <c r="R15" s="50">
        <f t="shared" si="2"/>
        <v>236</v>
      </c>
      <c r="S15" s="51">
        <f t="shared" si="3"/>
        <v>16.857142857142858</v>
      </c>
      <c r="T15" s="52">
        <f t="shared" si="4"/>
        <v>10.727272727272727</v>
      </c>
    </row>
    <row r="16" spans="1:20" ht="12" customHeight="1">
      <c r="A16" s="47" t="s">
        <v>37</v>
      </c>
      <c r="B16" s="179">
        <v>1</v>
      </c>
      <c r="C16" s="179">
        <v>1</v>
      </c>
      <c r="D16" s="134">
        <v>0</v>
      </c>
      <c r="E16" s="197">
        <v>14</v>
      </c>
      <c r="F16" s="197">
        <v>12</v>
      </c>
      <c r="G16" s="70">
        <v>0</v>
      </c>
      <c r="H16" s="197">
        <v>2</v>
      </c>
      <c r="I16" s="197">
        <v>22</v>
      </c>
      <c r="J16" s="197">
        <v>6</v>
      </c>
      <c r="K16" s="205">
        <v>16</v>
      </c>
      <c r="L16" s="206">
        <v>1</v>
      </c>
      <c r="M16" s="206">
        <v>1</v>
      </c>
      <c r="N16" s="197">
        <v>303</v>
      </c>
      <c r="O16" s="197">
        <v>148</v>
      </c>
      <c r="P16" s="197">
        <v>155</v>
      </c>
      <c r="Q16" s="50">
        <f t="shared" si="1"/>
        <v>14</v>
      </c>
      <c r="R16" s="50">
        <f t="shared" si="2"/>
        <v>303</v>
      </c>
      <c r="S16" s="51">
        <f t="shared" si="3"/>
        <v>21.642857142857142</v>
      </c>
      <c r="T16" s="52">
        <f t="shared" si="4"/>
        <v>13.772727272727273</v>
      </c>
    </row>
    <row r="17" spans="1:20" ht="12" customHeight="1">
      <c r="A17" s="47" t="s">
        <v>38</v>
      </c>
      <c r="B17" s="179">
        <v>3</v>
      </c>
      <c r="C17" s="179">
        <v>3</v>
      </c>
      <c r="D17" s="134">
        <v>0</v>
      </c>
      <c r="E17" s="197">
        <v>29</v>
      </c>
      <c r="F17" s="197">
        <v>22</v>
      </c>
      <c r="G17" s="70">
        <v>0</v>
      </c>
      <c r="H17" s="197">
        <v>7</v>
      </c>
      <c r="I17" s="197">
        <v>48</v>
      </c>
      <c r="J17" s="197">
        <v>19</v>
      </c>
      <c r="K17" s="205">
        <v>29</v>
      </c>
      <c r="L17" s="206">
        <v>3</v>
      </c>
      <c r="M17" s="206">
        <v>1</v>
      </c>
      <c r="N17" s="197">
        <v>570</v>
      </c>
      <c r="O17" s="197">
        <v>307</v>
      </c>
      <c r="P17" s="197">
        <v>263</v>
      </c>
      <c r="Q17" s="50">
        <f t="shared" si="1"/>
        <v>9.666666666666666</v>
      </c>
      <c r="R17" s="50">
        <f t="shared" si="2"/>
        <v>190</v>
      </c>
      <c r="S17" s="51">
        <f t="shared" si="3"/>
        <v>19.655172413793103</v>
      </c>
      <c r="T17" s="52">
        <f>N17/I17</f>
        <v>11.875</v>
      </c>
    </row>
    <row r="18" spans="1:20" ht="12" customHeight="1">
      <c r="A18" s="47" t="s">
        <v>39</v>
      </c>
      <c r="B18" s="179">
        <v>5</v>
      </c>
      <c r="C18" s="179">
        <v>5</v>
      </c>
      <c r="D18" s="134">
        <v>0</v>
      </c>
      <c r="E18" s="197">
        <v>40</v>
      </c>
      <c r="F18" s="197">
        <v>28</v>
      </c>
      <c r="G18" s="94">
        <v>4</v>
      </c>
      <c r="H18" s="197">
        <v>8</v>
      </c>
      <c r="I18" s="197">
        <v>65</v>
      </c>
      <c r="J18" s="197">
        <v>27</v>
      </c>
      <c r="K18" s="205">
        <v>38</v>
      </c>
      <c r="L18" s="206">
        <v>6</v>
      </c>
      <c r="M18" s="207">
        <v>0</v>
      </c>
      <c r="N18" s="197">
        <v>475</v>
      </c>
      <c r="O18" s="197">
        <v>230</v>
      </c>
      <c r="P18" s="197">
        <v>245</v>
      </c>
      <c r="Q18" s="50">
        <f t="shared" si="1"/>
        <v>8</v>
      </c>
      <c r="R18" s="50">
        <f t="shared" si="2"/>
        <v>95</v>
      </c>
      <c r="S18" s="51">
        <f t="shared" si="3"/>
        <v>11.875</v>
      </c>
      <c r="T18" s="52">
        <f t="shared" si="4"/>
        <v>7.3076923076923075</v>
      </c>
    </row>
    <row r="19" spans="1:20" ht="12" customHeight="1">
      <c r="A19" s="47" t="s">
        <v>69</v>
      </c>
      <c r="B19" s="179">
        <v>9</v>
      </c>
      <c r="C19" s="179">
        <v>9</v>
      </c>
      <c r="D19" s="134">
        <v>0</v>
      </c>
      <c r="E19" s="197">
        <v>84</v>
      </c>
      <c r="F19" s="197">
        <v>65</v>
      </c>
      <c r="G19" s="70">
        <v>0</v>
      </c>
      <c r="H19" s="197">
        <v>19</v>
      </c>
      <c r="I19" s="197">
        <v>146</v>
      </c>
      <c r="J19" s="197">
        <v>70</v>
      </c>
      <c r="K19" s="205">
        <v>76</v>
      </c>
      <c r="L19" s="206">
        <v>9</v>
      </c>
      <c r="M19" s="207">
        <v>0</v>
      </c>
      <c r="N19" s="197">
        <v>1435</v>
      </c>
      <c r="O19" s="197">
        <v>719</v>
      </c>
      <c r="P19" s="197">
        <v>716</v>
      </c>
      <c r="Q19" s="50">
        <f t="shared" si="1"/>
        <v>9.333333333333334</v>
      </c>
      <c r="R19" s="50">
        <f t="shared" si="2"/>
        <v>159.44444444444446</v>
      </c>
      <c r="S19" s="51">
        <f t="shared" si="3"/>
        <v>17.083333333333332</v>
      </c>
      <c r="T19" s="52">
        <f t="shared" si="4"/>
        <v>9.82876712328767</v>
      </c>
    </row>
    <row r="20" spans="1:20" ht="12" customHeight="1">
      <c r="A20" s="47" t="s">
        <v>40</v>
      </c>
      <c r="B20" s="179">
        <v>2</v>
      </c>
      <c r="C20" s="179">
        <v>2</v>
      </c>
      <c r="D20" s="134">
        <v>0</v>
      </c>
      <c r="E20" s="197">
        <v>20</v>
      </c>
      <c r="F20" s="197">
        <v>16</v>
      </c>
      <c r="G20" s="70">
        <v>0</v>
      </c>
      <c r="H20" s="197">
        <v>4</v>
      </c>
      <c r="I20" s="197">
        <v>34</v>
      </c>
      <c r="J20" s="197">
        <v>15</v>
      </c>
      <c r="K20" s="205">
        <v>19</v>
      </c>
      <c r="L20" s="206">
        <v>2</v>
      </c>
      <c r="M20" s="207">
        <v>0</v>
      </c>
      <c r="N20" s="197">
        <v>319</v>
      </c>
      <c r="O20" s="197">
        <v>156</v>
      </c>
      <c r="P20" s="197">
        <v>163</v>
      </c>
      <c r="Q20" s="50">
        <f t="shared" si="1"/>
        <v>10</v>
      </c>
      <c r="R20" s="50">
        <f t="shared" si="2"/>
        <v>159.5</v>
      </c>
      <c r="S20" s="51">
        <f t="shared" si="3"/>
        <v>15.95</v>
      </c>
      <c r="T20" s="52">
        <f t="shared" si="4"/>
        <v>9.382352941176471</v>
      </c>
    </row>
    <row r="21" spans="1:20" ht="12" customHeight="1">
      <c r="A21" s="47" t="s">
        <v>41</v>
      </c>
      <c r="B21" s="179">
        <v>1</v>
      </c>
      <c r="C21" s="179">
        <v>1</v>
      </c>
      <c r="D21" s="134">
        <v>0</v>
      </c>
      <c r="E21" s="197">
        <v>8</v>
      </c>
      <c r="F21" s="197">
        <v>6</v>
      </c>
      <c r="G21" s="70">
        <v>0</v>
      </c>
      <c r="H21" s="197">
        <v>2</v>
      </c>
      <c r="I21" s="197">
        <v>17</v>
      </c>
      <c r="J21" s="197">
        <v>9</v>
      </c>
      <c r="K21" s="205">
        <v>8</v>
      </c>
      <c r="L21" s="206">
        <v>1</v>
      </c>
      <c r="M21" s="208">
        <v>1</v>
      </c>
      <c r="N21" s="197">
        <v>180</v>
      </c>
      <c r="O21" s="197">
        <v>83</v>
      </c>
      <c r="P21" s="197">
        <v>97</v>
      </c>
      <c r="Q21" s="50">
        <f t="shared" si="1"/>
        <v>8</v>
      </c>
      <c r="R21" s="50">
        <f t="shared" si="2"/>
        <v>180</v>
      </c>
      <c r="S21" s="51">
        <f t="shared" si="3"/>
        <v>22.5</v>
      </c>
      <c r="T21" s="52">
        <f t="shared" si="4"/>
        <v>10.588235294117647</v>
      </c>
    </row>
    <row r="22" spans="1:20" ht="12" customHeight="1">
      <c r="A22" s="47" t="s">
        <v>70</v>
      </c>
      <c r="B22" s="179">
        <v>1</v>
      </c>
      <c r="C22" s="179">
        <v>1</v>
      </c>
      <c r="D22" s="134">
        <v>0</v>
      </c>
      <c r="E22" s="197">
        <v>6</v>
      </c>
      <c r="F22" s="197">
        <v>5</v>
      </c>
      <c r="G22" s="254">
        <v>0</v>
      </c>
      <c r="H22" s="197">
        <v>1</v>
      </c>
      <c r="I22" s="197">
        <v>9</v>
      </c>
      <c r="J22" s="25">
        <v>4</v>
      </c>
      <c r="K22" s="205">
        <v>5</v>
      </c>
      <c r="L22" s="206">
        <v>1</v>
      </c>
      <c r="M22" s="207">
        <v>0</v>
      </c>
      <c r="N22" s="197">
        <v>43</v>
      </c>
      <c r="O22" s="197">
        <v>25</v>
      </c>
      <c r="P22" s="197">
        <v>18</v>
      </c>
      <c r="Q22" s="50">
        <f t="shared" si="1"/>
        <v>6</v>
      </c>
      <c r="R22" s="50">
        <f t="shared" si="2"/>
        <v>43</v>
      </c>
      <c r="S22" s="51">
        <f t="shared" si="3"/>
        <v>7.166666666666667</v>
      </c>
      <c r="T22" s="52">
        <f t="shared" si="4"/>
        <v>4.777777777777778</v>
      </c>
    </row>
    <row r="23" spans="1:20" ht="12" customHeight="1">
      <c r="A23" s="47"/>
      <c r="B23" s="123"/>
      <c r="C23" s="123"/>
      <c r="D23" s="169"/>
      <c r="E23" s="22"/>
      <c r="F23" s="22"/>
      <c r="G23" s="71"/>
      <c r="H23" s="22"/>
      <c r="I23" s="22"/>
      <c r="J23" s="22"/>
      <c r="K23" s="48"/>
      <c r="L23" s="23"/>
      <c r="M23" s="72"/>
      <c r="N23" s="22"/>
      <c r="O23" s="22"/>
      <c r="P23" s="22"/>
      <c r="Q23" s="50"/>
      <c r="R23" s="50"/>
      <c r="S23" s="51"/>
      <c r="T23" s="52"/>
    </row>
    <row r="24" spans="1:20" s="36" customFormat="1" ht="12" customHeight="1">
      <c r="A24" s="53" t="s">
        <v>71</v>
      </c>
      <c r="B24" s="132">
        <f aca="true" t="shared" si="5" ref="B24:K24">SUM(B25:B33)</f>
        <v>115</v>
      </c>
      <c r="C24" s="132">
        <f t="shared" si="5"/>
        <v>114</v>
      </c>
      <c r="D24" s="132">
        <f t="shared" si="5"/>
        <v>1</v>
      </c>
      <c r="E24" s="110">
        <f t="shared" si="5"/>
        <v>1550</v>
      </c>
      <c r="F24" s="110">
        <f t="shared" si="5"/>
        <v>1236</v>
      </c>
      <c r="G24" s="91">
        <f t="shared" si="5"/>
        <v>9</v>
      </c>
      <c r="H24" s="110">
        <f t="shared" si="5"/>
        <v>305</v>
      </c>
      <c r="I24" s="110">
        <f t="shared" si="5"/>
        <v>2404</v>
      </c>
      <c r="J24" s="110">
        <f t="shared" si="5"/>
        <v>924</v>
      </c>
      <c r="K24" s="118">
        <f t="shared" si="5"/>
        <v>1480</v>
      </c>
      <c r="L24" s="119">
        <f>SUM(L25:L33)</f>
        <v>130</v>
      </c>
      <c r="M24" s="119">
        <f>SUM(M25:M33)</f>
        <v>12</v>
      </c>
      <c r="N24" s="110">
        <f>SUM(N25:N33)</f>
        <v>33669</v>
      </c>
      <c r="O24" s="110">
        <f>SUM(O25:O33)</f>
        <v>17358</v>
      </c>
      <c r="P24" s="110">
        <f>SUM(P25:P33)</f>
        <v>16311</v>
      </c>
      <c r="Q24" s="56">
        <f aca="true" t="shared" si="6" ref="Q24:Q33">E24/B24</f>
        <v>13.478260869565217</v>
      </c>
      <c r="R24" s="56">
        <f aca="true" t="shared" si="7" ref="R24:R33">N24/B24</f>
        <v>292.7739130434783</v>
      </c>
      <c r="S24" s="57">
        <f aca="true" t="shared" si="8" ref="S24:S33">N24/E24</f>
        <v>21.72193548387097</v>
      </c>
      <c r="T24" s="58">
        <f aca="true" t="shared" si="9" ref="T24:T33">N24/I24</f>
        <v>14.005407653910149</v>
      </c>
    </row>
    <row r="25" spans="1:20" ht="12" customHeight="1">
      <c r="A25" s="47" t="s">
        <v>42</v>
      </c>
      <c r="B25" s="179">
        <v>41</v>
      </c>
      <c r="C25" s="179">
        <v>41</v>
      </c>
      <c r="D25" s="134">
        <v>0</v>
      </c>
      <c r="E25" s="197">
        <v>568</v>
      </c>
      <c r="F25" s="197">
        <v>483</v>
      </c>
      <c r="G25" s="94">
        <v>2</v>
      </c>
      <c r="H25" s="197">
        <v>83</v>
      </c>
      <c r="I25" s="197">
        <v>884</v>
      </c>
      <c r="J25" s="197">
        <v>332</v>
      </c>
      <c r="K25" s="205">
        <v>552</v>
      </c>
      <c r="L25" s="206">
        <v>46</v>
      </c>
      <c r="M25" s="206">
        <v>3</v>
      </c>
      <c r="N25" s="197">
        <v>12977</v>
      </c>
      <c r="O25" s="197">
        <v>6680</v>
      </c>
      <c r="P25" s="197">
        <v>6297</v>
      </c>
      <c r="Q25" s="50">
        <f t="shared" si="6"/>
        <v>13.853658536585366</v>
      </c>
      <c r="R25" s="50">
        <f t="shared" si="7"/>
        <v>316.5121951219512</v>
      </c>
      <c r="S25" s="51">
        <f t="shared" si="8"/>
        <v>22.846830985915492</v>
      </c>
      <c r="T25" s="52">
        <f t="shared" si="9"/>
        <v>14.679864253393665</v>
      </c>
    </row>
    <row r="26" spans="1:20" ht="12" customHeight="1">
      <c r="A26" s="47" t="s">
        <v>43</v>
      </c>
      <c r="B26" s="179">
        <v>10</v>
      </c>
      <c r="C26" s="179">
        <v>10</v>
      </c>
      <c r="D26" s="134">
        <v>0</v>
      </c>
      <c r="E26" s="197">
        <v>118</v>
      </c>
      <c r="F26" s="197">
        <v>77</v>
      </c>
      <c r="G26" s="94">
        <v>2</v>
      </c>
      <c r="H26" s="197">
        <v>39</v>
      </c>
      <c r="I26" s="197">
        <v>185</v>
      </c>
      <c r="J26" s="197">
        <v>69</v>
      </c>
      <c r="K26" s="205">
        <v>116</v>
      </c>
      <c r="L26" s="206">
        <v>10</v>
      </c>
      <c r="M26" s="207">
        <v>0</v>
      </c>
      <c r="N26" s="197">
        <v>1914</v>
      </c>
      <c r="O26" s="197">
        <v>1002</v>
      </c>
      <c r="P26" s="197">
        <v>912</v>
      </c>
      <c r="Q26" s="50">
        <f t="shared" si="6"/>
        <v>11.8</v>
      </c>
      <c r="R26" s="50">
        <f t="shared" si="7"/>
        <v>191.4</v>
      </c>
      <c r="S26" s="51">
        <f t="shared" si="8"/>
        <v>16.220338983050848</v>
      </c>
      <c r="T26" s="52">
        <f t="shared" si="9"/>
        <v>10.345945945945946</v>
      </c>
    </row>
    <row r="27" spans="1:20" ht="12" customHeight="1">
      <c r="A27" s="47" t="s">
        <v>44</v>
      </c>
      <c r="B27" s="179">
        <v>7</v>
      </c>
      <c r="C27" s="179">
        <v>7</v>
      </c>
      <c r="D27" s="134">
        <v>0</v>
      </c>
      <c r="E27" s="197">
        <v>73</v>
      </c>
      <c r="F27" s="197">
        <v>53</v>
      </c>
      <c r="G27" s="70">
        <v>0</v>
      </c>
      <c r="H27" s="197">
        <v>20</v>
      </c>
      <c r="I27" s="197">
        <v>115</v>
      </c>
      <c r="J27" s="197">
        <v>53</v>
      </c>
      <c r="K27" s="205">
        <v>62</v>
      </c>
      <c r="L27" s="206">
        <v>7</v>
      </c>
      <c r="M27" s="208">
        <v>1</v>
      </c>
      <c r="N27" s="197">
        <v>1280</v>
      </c>
      <c r="O27" s="197">
        <v>665</v>
      </c>
      <c r="P27" s="197">
        <v>615</v>
      </c>
      <c r="Q27" s="50">
        <f t="shared" si="6"/>
        <v>10.428571428571429</v>
      </c>
      <c r="R27" s="50">
        <f t="shared" si="7"/>
        <v>182.85714285714286</v>
      </c>
      <c r="S27" s="51">
        <f t="shared" si="8"/>
        <v>17.534246575342465</v>
      </c>
      <c r="T27" s="52">
        <f t="shared" si="9"/>
        <v>11.130434782608695</v>
      </c>
    </row>
    <row r="28" spans="1:20" ht="12" customHeight="1">
      <c r="A28" s="47" t="s">
        <v>45</v>
      </c>
      <c r="B28" s="179">
        <v>6</v>
      </c>
      <c r="C28" s="179">
        <v>6</v>
      </c>
      <c r="D28" s="134">
        <v>0</v>
      </c>
      <c r="E28" s="197">
        <v>69</v>
      </c>
      <c r="F28" s="197">
        <v>51</v>
      </c>
      <c r="G28" s="70">
        <v>0</v>
      </c>
      <c r="H28" s="197">
        <v>18</v>
      </c>
      <c r="I28" s="197">
        <v>112</v>
      </c>
      <c r="J28" s="197">
        <v>35</v>
      </c>
      <c r="K28" s="205">
        <v>77</v>
      </c>
      <c r="L28" s="206">
        <v>6</v>
      </c>
      <c r="M28" s="207">
        <v>0</v>
      </c>
      <c r="N28" s="197">
        <v>1377</v>
      </c>
      <c r="O28" s="197">
        <v>691</v>
      </c>
      <c r="P28" s="197">
        <v>686</v>
      </c>
      <c r="Q28" s="50">
        <f t="shared" si="6"/>
        <v>11.5</v>
      </c>
      <c r="R28" s="50">
        <f t="shared" si="7"/>
        <v>229.5</v>
      </c>
      <c r="S28" s="51">
        <f t="shared" si="8"/>
        <v>19.956521739130434</v>
      </c>
      <c r="T28" s="52">
        <f t="shared" si="9"/>
        <v>12.294642857142858</v>
      </c>
    </row>
    <row r="29" spans="1:20" ht="12" customHeight="1">
      <c r="A29" s="47" t="s">
        <v>46</v>
      </c>
      <c r="B29" s="179">
        <v>1</v>
      </c>
      <c r="C29" s="179">
        <v>1</v>
      </c>
      <c r="D29" s="134">
        <v>0</v>
      </c>
      <c r="E29" s="197">
        <v>13</v>
      </c>
      <c r="F29" s="197">
        <v>9</v>
      </c>
      <c r="G29" s="70">
        <v>0</v>
      </c>
      <c r="H29" s="197">
        <v>4</v>
      </c>
      <c r="I29" s="197">
        <v>24</v>
      </c>
      <c r="J29" s="197">
        <v>7</v>
      </c>
      <c r="K29" s="205">
        <v>17</v>
      </c>
      <c r="L29" s="206">
        <v>1</v>
      </c>
      <c r="M29" s="207">
        <v>0</v>
      </c>
      <c r="N29" s="197">
        <v>235</v>
      </c>
      <c r="O29" s="197">
        <v>134</v>
      </c>
      <c r="P29" s="197">
        <v>101</v>
      </c>
      <c r="Q29" s="50">
        <f t="shared" si="6"/>
        <v>13</v>
      </c>
      <c r="R29" s="50">
        <f t="shared" si="7"/>
        <v>235</v>
      </c>
      <c r="S29" s="51">
        <f t="shared" si="8"/>
        <v>18.076923076923077</v>
      </c>
      <c r="T29" s="52">
        <f t="shared" si="9"/>
        <v>9.791666666666666</v>
      </c>
    </row>
    <row r="30" spans="1:20" ht="12" customHeight="1">
      <c r="A30" s="47" t="s">
        <v>47</v>
      </c>
      <c r="B30" s="179">
        <v>18</v>
      </c>
      <c r="C30" s="179">
        <v>18</v>
      </c>
      <c r="D30" s="134">
        <v>0</v>
      </c>
      <c r="E30" s="197">
        <v>303</v>
      </c>
      <c r="F30" s="197">
        <v>245</v>
      </c>
      <c r="G30" s="70">
        <v>0</v>
      </c>
      <c r="H30" s="197">
        <v>58</v>
      </c>
      <c r="I30" s="197">
        <v>447</v>
      </c>
      <c r="J30" s="197">
        <v>175</v>
      </c>
      <c r="K30" s="205">
        <v>272</v>
      </c>
      <c r="L30" s="206">
        <v>24</v>
      </c>
      <c r="M30" s="206">
        <v>5</v>
      </c>
      <c r="N30" s="197">
        <v>7237</v>
      </c>
      <c r="O30" s="197">
        <v>3685</v>
      </c>
      <c r="P30" s="197">
        <v>3552</v>
      </c>
      <c r="Q30" s="50">
        <f t="shared" si="6"/>
        <v>16.833333333333332</v>
      </c>
      <c r="R30" s="50">
        <f t="shared" si="7"/>
        <v>402.05555555555554</v>
      </c>
      <c r="S30" s="51">
        <f t="shared" si="8"/>
        <v>23.884488448844884</v>
      </c>
      <c r="T30" s="52">
        <f t="shared" si="9"/>
        <v>16.190156599552573</v>
      </c>
    </row>
    <row r="31" spans="1:20" ht="12" customHeight="1">
      <c r="A31" s="47" t="s">
        <v>48</v>
      </c>
      <c r="B31" s="179">
        <v>16</v>
      </c>
      <c r="C31" s="179">
        <v>16</v>
      </c>
      <c r="D31" s="134">
        <v>0</v>
      </c>
      <c r="E31" s="197">
        <v>182</v>
      </c>
      <c r="F31" s="197">
        <v>141</v>
      </c>
      <c r="G31" s="94">
        <v>3</v>
      </c>
      <c r="H31" s="197">
        <v>38</v>
      </c>
      <c r="I31" s="197">
        <v>286</v>
      </c>
      <c r="J31" s="197">
        <v>122</v>
      </c>
      <c r="K31" s="205">
        <v>164</v>
      </c>
      <c r="L31" s="206">
        <v>17</v>
      </c>
      <c r="M31" s="206">
        <v>1</v>
      </c>
      <c r="N31" s="197">
        <v>3513</v>
      </c>
      <c r="O31" s="197">
        <v>1853</v>
      </c>
      <c r="P31" s="197">
        <v>1660</v>
      </c>
      <c r="Q31" s="50">
        <f t="shared" si="6"/>
        <v>11.375</v>
      </c>
      <c r="R31" s="50">
        <f t="shared" si="7"/>
        <v>219.5625</v>
      </c>
      <c r="S31" s="51">
        <f t="shared" si="8"/>
        <v>19.302197802197803</v>
      </c>
      <c r="T31" s="52">
        <f t="shared" si="9"/>
        <v>12.283216783216783</v>
      </c>
    </row>
    <row r="32" spans="1:20" ht="12" customHeight="1">
      <c r="A32" s="47" t="s">
        <v>49</v>
      </c>
      <c r="B32" s="179">
        <v>8</v>
      </c>
      <c r="C32" s="179">
        <v>8</v>
      </c>
      <c r="D32" s="134">
        <v>0</v>
      </c>
      <c r="E32" s="197">
        <v>86</v>
      </c>
      <c r="F32" s="197">
        <v>65</v>
      </c>
      <c r="G32" s="254">
        <v>0</v>
      </c>
      <c r="H32" s="197">
        <v>21</v>
      </c>
      <c r="I32" s="197">
        <v>143</v>
      </c>
      <c r="J32" s="197">
        <v>60</v>
      </c>
      <c r="K32" s="205">
        <v>83</v>
      </c>
      <c r="L32" s="206">
        <v>11</v>
      </c>
      <c r="M32" s="206">
        <v>1</v>
      </c>
      <c r="N32" s="197">
        <v>1655</v>
      </c>
      <c r="O32" s="197">
        <v>865</v>
      </c>
      <c r="P32" s="197">
        <v>790</v>
      </c>
      <c r="Q32" s="50">
        <f t="shared" si="6"/>
        <v>10.75</v>
      </c>
      <c r="R32" s="50">
        <f t="shared" si="7"/>
        <v>206.875</v>
      </c>
      <c r="S32" s="51">
        <f t="shared" si="8"/>
        <v>19.24418604651163</v>
      </c>
      <c r="T32" s="52">
        <f t="shared" si="9"/>
        <v>11.573426573426573</v>
      </c>
    </row>
    <row r="33" spans="1:20" ht="12" customHeight="1">
      <c r="A33" s="47" t="s">
        <v>0</v>
      </c>
      <c r="B33" s="179">
        <v>8</v>
      </c>
      <c r="C33" s="179">
        <v>7</v>
      </c>
      <c r="D33" s="179">
        <v>1</v>
      </c>
      <c r="E33" s="197">
        <v>138</v>
      </c>
      <c r="F33" s="197">
        <v>112</v>
      </c>
      <c r="G33" s="94">
        <v>2</v>
      </c>
      <c r="H33" s="197">
        <v>24</v>
      </c>
      <c r="I33" s="197">
        <v>208</v>
      </c>
      <c r="J33" s="197">
        <v>71</v>
      </c>
      <c r="K33" s="205">
        <v>137</v>
      </c>
      <c r="L33" s="206">
        <v>8</v>
      </c>
      <c r="M33" s="206">
        <v>1</v>
      </c>
      <c r="N33" s="197">
        <v>3481</v>
      </c>
      <c r="O33" s="197">
        <v>1783</v>
      </c>
      <c r="P33" s="197">
        <v>1698</v>
      </c>
      <c r="Q33" s="50">
        <f t="shared" si="6"/>
        <v>17.25</v>
      </c>
      <c r="R33" s="50">
        <f t="shared" si="7"/>
        <v>435.125</v>
      </c>
      <c r="S33" s="51">
        <f t="shared" si="8"/>
        <v>25.22463768115942</v>
      </c>
      <c r="T33" s="52">
        <f t="shared" si="9"/>
        <v>16.735576923076923</v>
      </c>
    </row>
    <row r="34" spans="1:20" ht="12" customHeight="1">
      <c r="A34" s="47"/>
      <c r="B34" s="123"/>
      <c r="C34" s="123"/>
      <c r="D34" s="169"/>
      <c r="E34" s="22"/>
      <c r="F34" s="22"/>
      <c r="G34" s="71"/>
      <c r="H34" s="22"/>
      <c r="I34" s="22"/>
      <c r="J34" s="22"/>
      <c r="K34" s="48"/>
      <c r="L34" s="23"/>
      <c r="M34" s="23"/>
      <c r="N34" s="22"/>
      <c r="O34" s="22"/>
      <c r="P34" s="22"/>
      <c r="Q34" s="50"/>
      <c r="R34" s="50"/>
      <c r="S34" s="51"/>
      <c r="T34" s="52"/>
    </row>
    <row r="35" spans="1:20" s="36" customFormat="1" ht="12" customHeight="1">
      <c r="A35" s="53" t="s">
        <v>72</v>
      </c>
      <c r="B35" s="131">
        <f aca="true" t="shared" si="10" ref="B35:P35">B36</f>
        <v>111</v>
      </c>
      <c r="C35" s="131">
        <f t="shared" si="10"/>
        <v>110</v>
      </c>
      <c r="D35" s="131">
        <f t="shared" si="10"/>
        <v>1</v>
      </c>
      <c r="E35" s="20">
        <f t="shared" si="10"/>
        <v>1781</v>
      </c>
      <c r="F35" s="20">
        <f t="shared" si="10"/>
        <v>1594</v>
      </c>
      <c r="G35" s="20">
        <f t="shared" si="10"/>
        <v>6</v>
      </c>
      <c r="H35" s="20">
        <f t="shared" si="10"/>
        <v>181</v>
      </c>
      <c r="I35" s="20">
        <f t="shared" si="10"/>
        <v>2646</v>
      </c>
      <c r="J35" s="20">
        <f>J36</f>
        <v>1053</v>
      </c>
      <c r="K35" s="54">
        <f t="shared" si="10"/>
        <v>1593</v>
      </c>
      <c r="L35" s="21">
        <f t="shared" si="10"/>
        <v>118</v>
      </c>
      <c r="M35" s="21">
        <f t="shared" si="10"/>
        <v>45</v>
      </c>
      <c r="N35" s="20">
        <f t="shared" si="10"/>
        <v>46722</v>
      </c>
      <c r="O35" s="20">
        <f t="shared" si="10"/>
        <v>23985</v>
      </c>
      <c r="P35" s="20">
        <f t="shared" si="10"/>
        <v>22737</v>
      </c>
      <c r="Q35" s="56">
        <f>E35/B35</f>
        <v>16.045045045045047</v>
      </c>
      <c r="R35" s="56">
        <f>N35/B35</f>
        <v>420.9189189189189</v>
      </c>
      <c r="S35" s="57">
        <f>N35/E35</f>
        <v>26.233576642335766</v>
      </c>
      <c r="T35" s="58">
        <f>N35/I35</f>
        <v>17.657596371882086</v>
      </c>
    </row>
    <row r="36" spans="1:20" ht="12" customHeight="1">
      <c r="A36" s="59" t="s">
        <v>50</v>
      </c>
      <c r="B36" s="185">
        <v>111</v>
      </c>
      <c r="C36" s="185">
        <v>110</v>
      </c>
      <c r="D36" s="185">
        <v>1</v>
      </c>
      <c r="E36" s="202">
        <v>1781</v>
      </c>
      <c r="F36" s="202">
        <v>1594</v>
      </c>
      <c r="G36" s="181">
        <v>6</v>
      </c>
      <c r="H36" s="202">
        <v>181</v>
      </c>
      <c r="I36" s="202">
        <v>2646</v>
      </c>
      <c r="J36" s="202">
        <v>1053</v>
      </c>
      <c r="K36" s="203">
        <v>1593</v>
      </c>
      <c r="L36" s="209">
        <v>118</v>
      </c>
      <c r="M36" s="209">
        <v>45</v>
      </c>
      <c r="N36" s="202">
        <v>46722</v>
      </c>
      <c r="O36" s="202">
        <v>23985</v>
      </c>
      <c r="P36" s="202">
        <v>22737</v>
      </c>
      <c r="Q36" s="61">
        <f>E36/B36</f>
        <v>16.045045045045047</v>
      </c>
      <c r="R36" s="61">
        <f>N36/B36</f>
        <v>420.9189189189189</v>
      </c>
      <c r="S36" s="62">
        <f>N36/E36</f>
        <v>26.233576642335766</v>
      </c>
      <c r="T36" s="63">
        <f>N36/I36</f>
        <v>17.657596371882086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zoomScale="150" zoomScaleNormal="150" workbookViewId="0" topLeftCell="A2">
      <selection activeCell="H4" sqref="H4"/>
    </sheetView>
  </sheetViews>
  <sheetFormatPr defaultColWidth="9.00390625" defaultRowHeight="13.5"/>
  <cols>
    <col min="1" max="1" width="9.625" style="31" customWidth="1"/>
    <col min="2" max="4" width="3.00390625" style="3" customWidth="1"/>
    <col min="5" max="5" width="4.375" style="49" customWidth="1"/>
    <col min="6" max="6" width="4.125" style="49" customWidth="1"/>
    <col min="7" max="7" width="3.00390625" style="31" customWidth="1"/>
    <col min="8" max="8" width="3.00390625" style="49" customWidth="1"/>
    <col min="9" max="9" width="5.00390625" style="49" customWidth="1"/>
    <col min="10" max="11" width="4.125" style="49" customWidth="1"/>
    <col min="12" max="13" width="5.125" style="3" customWidth="1"/>
    <col min="14" max="14" width="5.375" style="49" customWidth="1"/>
    <col min="15" max="16" width="5.25390625" style="49" customWidth="1"/>
    <col min="17" max="20" width="4.875" style="31" customWidth="1"/>
    <col min="21" max="16384" width="9.00390625" style="31" customWidth="1"/>
  </cols>
  <sheetData>
    <row r="1" spans="1:16" s="73" customFormat="1" ht="10.5" customHeight="1">
      <c r="A1" s="28" t="s">
        <v>94</v>
      </c>
      <c r="B1" s="129"/>
      <c r="C1" s="129"/>
      <c r="D1" s="129"/>
      <c r="E1" s="113"/>
      <c r="F1" s="113"/>
      <c r="G1" s="100"/>
      <c r="H1" s="107"/>
      <c r="I1" s="107"/>
      <c r="J1" s="107"/>
      <c r="K1" s="107"/>
      <c r="L1" s="135"/>
      <c r="M1" s="136"/>
      <c r="N1" s="107"/>
      <c r="O1" s="107"/>
      <c r="P1" s="107"/>
    </row>
    <row r="2" spans="1:20" ht="21" customHeight="1">
      <c r="A2" s="260" t="s">
        <v>54</v>
      </c>
      <c r="B2" s="287" t="s">
        <v>73</v>
      </c>
      <c r="C2" s="287"/>
      <c r="D2" s="287"/>
      <c r="E2" s="268" t="s">
        <v>55</v>
      </c>
      <c r="F2" s="268"/>
      <c r="G2" s="268"/>
      <c r="H2" s="268"/>
      <c r="I2" s="269" t="s">
        <v>56</v>
      </c>
      <c r="J2" s="269"/>
      <c r="K2" s="270"/>
      <c r="L2" s="290" t="s">
        <v>116</v>
      </c>
      <c r="M2" s="283" t="s">
        <v>127</v>
      </c>
      <c r="N2" s="269" t="s">
        <v>74</v>
      </c>
      <c r="O2" s="269"/>
      <c r="P2" s="269"/>
      <c r="Q2" s="271" t="s">
        <v>113</v>
      </c>
      <c r="R2" s="262"/>
      <c r="S2" s="271" t="s">
        <v>77</v>
      </c>
      <c r="T2" s="273" t="s">
        <v>78</v>
      </c>
    </row>
    <row r="3" spans="1:20" ht="21" customHeight="1">
      <c r="A3" s="286"/>
      <c r="B3" s="13" t="s">
        <v>58</v>
      </c>
      <c r="C3" s="13" t="s">
        <v>59</v>
      </c>
      <c r="D3" s="13" t="s">
        <v>60</v>
      </c>
      <c r="E3" s="108" t="s">
        <v>58</v>
      </c>
      <c r="F3" s="108" t="s">
        <v>61</v>
      </c>
      <c r="G3" s="32" t="s">
        <v>62</v>
      </c>
      <c r="H3" s="108" t="s">
        <v>63</v>
      </c>
      <c r="I3" s="108" t="s">
        <v>58</v>
      </c>
      <c r="J3" s="108" t="s">
        <v>64</v>
      </c>
      <c r="K3" s="111" t="s">
        <v>65</v>
      </c>
      <c r="L3" s="291"/>
      <c r="M3" s="284"/>
      <c r="N3" s="108" t="s">
        <v>58</v>
      </c>
      <c r="O3" s="108" t="s">
        <v>64</v>
      </c>
      <c r="P3" s="108" t="s">
        <v>65</v>
      </c>
      <c r="Q3" s="33" t="s">
        <v>114</v>
      </c>
      <c r="R3" s="33" t="s">
        <v>76</v>
      </c>
      <c r="S3" s="288"/>
      <c r="T3" s="289"/>
    </row>
    <row r="4" spans="1:20" ht="5.25" customHeight="1">
      <c r="A4" s="43"/>
      <c r="B4" s="130"/>
      <c r="C4" s="130"/>
      <c r="D4" s="130"/>
      <c r="E4" s="109"/>
      <c r="F4" s="109"/>
      <c r="G4" s="44"/>
      <c r="H4" s="109"/>
      <c r="I4" s="109"/>
      <c r="J4" s="109"/>
      <c r="L4" s="137"/>
      <c r="M4" s="130"/>
      <c r="N4" s="109"/>
      <c r="O4" s="109"/>
      <c r="P4" s="109"/>
      <c r="Q4" s="46"/>
      <c r="R4" s="44"/>
      <c r="S4" s="46"/>
      <c r="T4" s="45"/>
    </row>
    <row r="5" spans="1:20" s="36" customFormat="1" ht="10.5" customHeight="1">
      <c r="A5" s="47" t="s">
        <v>118</v>
      </c>
      <c r="B5" s="123">
        <v>375</v>
      </c>
      <c r="C5" s="123">
        <v>374</v>
      </c>
      <c r="D5" s="175">
        <v>1</v>
      </c>
      <c r="E5" s="22">
        <v>5136</v>
      </c>
      <c r="F5" s="22">
        <v>4404</v>
      </c>
      <c r="G5" s="70">
        <v>0</v>
      </c>
      <c r="H5" s="22">
        <v>732</v>
      </c>
      <c r="I5" s="22">
        <v>10146</v>
      </c>
      <c r="J5" s="22">
        <v>5782</v>
      </c>
      <c r="K5" s="49">
        <v>4364</v>
      </c>
      <c r="L5" s="139">
        <v>461</v>
      </c>
      <c r="M5" s="123">
        <v>50</v>
      </c>
      <c r="N5" s="22">
        <v>146704</v>
      </c>
      <c r="O5" s="22">
        <v>75386</v>
      </c>
      <c r="P5" s="22">
        <v>71318</v>
      </c>
      <c r="Q5" s="50">
        <v>13.696</v>
      </c>
      <c r="R5" s="50">
        <v>392.2566844919786</v>
      </c>
      <c r="S5" s="51">
        <v>28.56386292834891</v>
      </c>
      <c r="T5" s="52">
        <v>14.459294303173664</v>
      </c>
    </row>
    <row r="6" spans="1:20" ht="9" customHeight="1">
      <c r="A6" s="47"/>
      <c r="B6" s="131"/>
      <c r="C6" s="123"/>
      <c r="D6" s="123"/>
      <c r="E6" s="20"/>
      <c r="F6" s="22"/>
      <c r="G6" s="22"/>
      <c r="H6" s="22"/>
      <c r="I6" s="20"/>
      <c r="J6" s="22"/>
      <c r="L6" s="139"/>
      <c r="M6" s="123"/>
      <c r="N6" s="22"/>
      <c r="O6" s="22"/>
      <c r="P6" s="22"/>
      <c r="Q6" s="46"/>
      <c r="R6" s="46"/>
      <c r="S6" s="46"/>
      <c r="T6" s="45"/>
    </row>
    <row r="7" spans="1:20" s="36" customFormat="1" ht="10.5" customHeight="1">
      <c r="A7" s="53" t="s">
        <v>132</v>
      </c>
      <c r="B7" s="131">
        <f>SUM(C7:D7)</f>
        <v>369</v>
      </c>
      <c r="C7" s="20">
        <f>C9+C16+C24+'48-49'!C4+'48-49'!C23+'48-49'!C34+'48-49'!C37</f>
        <v>368</v>
      </c>
      <c r="D7" s="20">
        <f>D9+D16+D24+'48-49'!D4+'48-49'!D23+'48-49'!D34+'48-49'!D37</f>
        <v>1</v>
      </c>
      <c r="E7" s="20">
        <f aca="true" t="shared" si="0" ref="E7:E40">SUM(F7:H7)</f>
        <v>5094</v>
      </c>
      <c r="F7" s="20">
        <f>F9+F16+F24+'48-49'!F4+'48-49'!F23+'48-49'!F34+'48-49'!F37</f>
        <v>4337</v>
      </c>
      <c r="G7" s="69">
        <f>G9+G16+G24+'48-49'!G4+'48-49'!G23+'48-49'!G34+'48-49'!G37</f>
        <v>0</v>
      </c>
      <c r="H7" s="20">
        <f>H9+H16+H24+'48-49'!H4+'48-49'!H23+'48-49'!H34+'48-49'!H37</f>
        <v>757</v>
      </c>
      <c r="I7" s="20">
        <f aca="true" t="shared" si="1" ref="I7:I40">SUM(J7:K7)</f>
        <v>10094</v>
      </c>
      <c r="J7" s="20">
        <f>J9+J16+J24+'48-49'!J4+'48-49'!J23+'48-49'!J34+'48-49'!J37</f>
        <v>5725</v>
      </c>
      <c r="K7" s="54">
        <f>K9+K16+K24+'48-49'!K4+'48-49'!K23+'48-49'!K34+'48-49'!K37</f>
        <v>4369</v>
      </c>
      <c r="L7" s="21">
        <f>L9+L16+L24+'48-49'!L4+'48-49'!L23+'48-49'!L34+'48-49'!L37</f>
        <v>454</v>
      </c>
      <c r="M7" s="20">
        <f>M9+M16+M24+'48-49'!M4+'48-49'!M23+'48-49'!M34+'48-49'!M37</f>
        <v>40</v>
      </c>
      <c r="N7" s="20">
        <f>SUM(O7,P7)</f>
        <v>146183</v>
      </c>
      <c r="O7" s="20">
        <f>O9+O16+O24+'48-49'!O4+'48-49'!O23+'48-49'!O34+'48-49'!O37</f>
        <v>74942</v>
      </c>
      <c r="P7" s="20">
        <f>P9+P16+P24+'48-49'!P4+'48-49'!P23+'48-49'!P34+'48-49'!P37</f>
        <v>71241</v>
      </c>
      <c r="Q7" s="56">
        <f>E7/B7</f>
        <v>13.804878048780488</v>
      </c>
      <c r="R7" s="56">
        <f>N7/C7</f>
        <v>397.23641304347825</v>
      </c>
      <c r="S7" s="57">
        <f>N7/E7</f>
        <v>28.69709462112289</v>
      </c>
      <c r="T7" s="58">
        <f>N7/I7</f>
        <v>14.482167624331286</v>
      </c>
    </row>
    <row r="8" spans="1:20" ht="9" customHeight="1">
      <c r="A8" s="47"/>
      <c r="B8" s="131"/>
      <c r="C8" s="123"/>
      <c r="D8" s="123"/>
      <c r="E8" s="20"/>
      <c r="F8" s="22"/>
      <c r="G8" s="22"/>
      <c r="H8" s="22"/>
      <c r="I8" s="20"/>
      <c r="J8" s="22"/>
      <c r="L8" s="139"/>
      <c r="M8" s="123"/>
      <c r="N8" s="22"/>
      <c r="O8" s="22"/>
      <c r="P8" s="22"/>
      <c r="Q8" s="50"/>
      <c r="R8" s="50"/>
      <c r="S8" s="50"/>
      <c r="T8" s="74"/>
    </row>
    <row r="9" spans="1:20" s="36" customFormat="1" ht="10.5" customHeight="1">
      <c r="A9" s="53" t="s">
        <v>120</v>
      </c>
      <c r="B9" s="131">
        <f>SUM(C9:D9)</f>
        <v>69</v>
      </c>
      <c r="C9" s="132">
        <f aca="true" t="shared" si="2" ref="C9:P9">SUM(C10:C14)</f>
        <v>69</v>
      </c>
      <c r="D9" s="133">
        <v>0</v>
      </c>
      <c r="E9" s="20">
        <f t="shared" si="0"/>
        <v>1189</v>
      </c>
      <c r="F9" s="110">
        <f t="shared" si="2"/>
        <v>1071</v>
      </c>
      <c r="G9" s="69">
        <v>0</v>
      </c>
      <c r="H9" s="110">
        <f t="shared" si="2"/>
        <v>118</v>
      </c>
      <c r="I9" s="20">
        <f t="shared" si="1"/>
        <v>2220</v>
      </c>
      <c r="J9" s="110">
        <f t="shared" si="2"/>
        <v>1246</v>
      </c>
      <c r="K9" s="112">
        <f t="shared" si="2"/>
        <v>974</v>
      </c>
      <c r="L9" s="140">
        <f t="shared" si="2"/>
        <v>94</v>
      </c>
      <c r="M9" s="132">
        <f t="shared" si="2"/>
        <v>9</v>
      </c>
      <c r="N9" s="110">
        <f t="shared" si="2"/>
        <v>37292</v>
      </c>
      <c r="O9" s="110">
        <f t="shared" si="2"/>
        <v>19025</v>
      </c>
      <c r="P9" s="110">
        <f t="shared" si="2"/>
        <v>18267</v>
      </c>
      <c r="Q9" s="56">
        <f>E9/B9</f>
        <v>17.231884057971016</v>
      </c>
      <c r="R9" s="56">
        <f>N9/C9</f>
        <v>540.463768115942</v>
      </c>
      <c r="S9" s="57">
        <f>N9/E9</f>
        <v>31.36417157275021</v>
      </c>
      <c r="T9" s="58">
        <f>N9/I9</f>
        <v>16.798198198198197</v>
      </c>
    </row>
    <row r="10" spans="1:20" ht="10.5" customHeight="1">
      <c r="A10" s="47" t="s">
        <v>2</v>
      </c>
      <c r="B10" s="131">
        <v>7</v>
      </c>
      <c r="C10" s="179">
        <v>7</v>
      </c>
      <c r="D10" s="134">
        <v>0</v>
      </c>
      <c r="E10" s="20">
        <f t="shared" si="0"/>
        <v>140</v>
      </c>
      <c r="F10" s="197">
        <v>115</v>
      </c>
      <c r="G10" s="70">
        <v>0</v>
      </c>
      <c r="H10" s="197">
        <v>25</v>
      </c>
      <c r="I10" s="20">
        <v>244</v>
      </c>
      <c r="J10" s="197">
        <v>143</v>
      </c>
      <c r="K10" s="198">
        <v>101</v>
      </c>
      <c r="L10" s="177">
        <v>11</v>
      </c>
      <c r="M10" s="179">
        <v>1</v>
      </c>
      <c r="N10" s="197">
        <v>3993</v>
      </c>
      <c r="O10" s="197">
        <v>1996</v>
      </c>
      <c r="P10" s="197">
        <v>1997</v>
      </c>
      <c r="Q10" s="50">
        <f aca="true" t="shared" si="3" ref="Q10:Q40">E10/B10</f>
        <v>20</v>
      </c>
      <c r="R10" s="50">
        <f aca="true" t="shared" si="4" ref="R10:R40">N10/C10</f>
        <v>570.4285714285714</v>
      </c>
      <c r="S10" s="51">
        <f aca="true" t="shared" si="5" ref="S10:S40">N10/E10</f>
        <v>28.521428571428572</v>
      </c>
      <c r="T10" s="52">
        <f aca="true" t="shared" si="6" ref="T10:T40">N10/I10</f>
        <v>16.364754098360656</v>
      </c>
    </row>
    <row r="11" spans="1:20" ht="10.5" customHeight="1">
      <c r="A11" s="47" t="s">
        <v>3</v>
      </c>
      <c r="B11" s="131">
        <v>11</v>
      </c>
      <c r="C11" s="179">
        <v>11</v>
      </c>
      <c r="D11" s="134">
        <v>0</v>
      </c>
      <c r="E11" s="20">
        <f t="shared" si="0"/>
        <v>164</v>
      </c>
      <c r="F11" s="197">
        <v>148</v>
      </c>
      <c r="G11" s="70">
        <v>0</v>
      </c>
      <c r="H11" s="197">
        <v>16</v>
      </c>
      <c r="I11" s="20">
        <v>309</v>
      </c>
      <c r="J11" s="197">
        <v>181</v>
      </c>
      <c r="K11" s="198">
        <v>128</v>
      </c>
      <c r="L11" s="177">
        <v>16</v>
      </c>
      <c r="M11" s="179">
        <v>1</v>
      </c>
      <c r="N11" s="197">
        <v>4994</v>
      </c>
      <c r="O11" s="197">
        <v>2536</v>
      </c>
      <c r="P11" s="197">
        <v>2458</v>
      </c>
      <c r="Q11" s="50">
        <f t="shared" si="3"/>
        <v>14.909090909090908</v>
      </c>
      <c r="R11" s="50">
        <f t="shared" si="4"/>
        <v>454</v>
      </c>
      <c r="S11" s="51">
        <f t="shared" si="5"/>
        <v>30.451219512195124</v>
      </c>
      <c r="T11" s="52">
        <f t="shared" si="6"/>
        <v>16.161812297734627</v>
      </c>
    </row>
    <row r="12" spans="1:20" ht="10.5" customHeight="1">
      <c r="A12" s="47" t="s">
        <v>4</v>
      </c>
      <c r="B12" s="131">
        <v>27</v>
      </c>
      <c r="C12" s="179">
        <v>27</v>
      </c>
      <c r="D12" s="134">
        <v>0</v>
      </c>
      <c r="E12" s="20">
        <f t="shared" si="0"/>
        <v>468</v>
      </c>
      <c r="F12" s="197">
        <v>433</v>
      </c>
      <c r="G12" s="70">
        <v>0</v>
      </c>
      <c r="H12" s="197">
        <v>35</v>
      </c>
      <c r="I12" s="20">
        <v>883</v>
      </c>
      <c r="J12" s="197">
        <v>493</v>
      </c>
      <c r="K12" s="198">
        <v>390</v>
      </c>
      <c r="L12" s="177">
        <v>39</v>
      </c>
      <c r="M12" s="179">
        <v>3</v>
      </c>
      <c r="N12" s="197">
        <v>15245</v>
      </c>
      <c r="O12" s="197">
        <v>7783</v>
      </c>
      <c r="P12" s="197">
        <v>7462</v>
      </c>
      <c r="Q12" s="50">
        <f t="shared" si="3"/>
        <v>17.333333333333332</v>
      </c>
      <c r="R12" s="50">
        <f t="shared" si="4"/>
        <v>564.6296296296297</v>
      </c>
      <c r="S12" s="51">
        <f t="shared" si="5"/>
        <v>32.574786324786324</v>
      </c>
      <c r="T12" s="52">
        <f t="shared" si="6"/>
        <v>17.265005662514156</v>
      </c>
    </row>
    <row r="13" spans="1:20" ht="10.5" customHeight="1">
      <c r="A13" s="47" t="s">
        <v>5</v>
      </c>
      <c r="B13" s="131">
        <v>15</v>
      </c>
      <c r="C13" s="179">
        <v>15</v>
      </c>
      <c r="D13" s="134">
        <v>0</v>
      </c>
      <c r="E13" s="20">
        <f t="shared" si="0"/>
        <v>296</v>
      </c>
      <c r="F13" s="197">
        <v>265</v>
      </c>
      <c r="G13" s="70">
        <v>0</v>
      </c>
      <c r="H13" s="197">
        <v>31</v>
      </c>
      <c r="I13" s="20">
        <v>548</v>
      </c>
      <c r="J13" s="197">
        <v>288</v>
      </c>
      <c r="K13" s="198">
        <v>260</v>
      </c>
      <c r="L13" s="177">
        <v>19</v>
      </c>
      <c r="M13" s="179">
        <v>4</v>
      </c>
      <c r="N13" s="197">
        <v>9251</v>
      </c>
      <c r="O13" s="197">
        <v>4777</v>
      </c>
      <c r="P13" s="197">
        <v>4474</v>
      </c>
      <c r="Q13" s="50">
        <f t="shared" si="3"/>
        <v>19.733333333333334</v>
      </c>
      <c r="R13" s="50">
        <f t="shared" si="4"/>
        <v>616.7333333333333</v>
      </c>
      <c r="S13" s="51">
        <f t="shared" si="5"/>
        <v>31.25337837837838</v>
      </c>
      <c r="T13" s="52">
        <f t="shared" si="6"/>
        <v>16.881386861313867</v>
      </c>
    </row>
    <row r="14" spans="1:20" ht="10.5" customHeight="1">
      <c r="A14" s="47" t="s">
        <v>6</v>
      </c>
      <c r="B14" s="131">
        <v>9</v>
      </c>
      <c r="C14" s="179">
        <v>9</v>
      </c>
      <c r="D14" s="134">
        <v>0</v>
      </c>
      <c r="E14" s="20">
        <f t="shared" si="0"/>
        <v>121</v>
      </c>
      <c r="F14" s="197">
        <v>110</v>
      </c>
      <c r="G14" s="70">
        <v>0</v>
      </c>
      <c r="H14" s="197">
        <v>11</v>
      </c>
      <c r="I14" s="20">
        <v>236</v>
      </c>
      <c r="J14" s="197">
        <v>141</v>
      </c>
      <c r="K14" s="198">
        <v>95</v>
      </c>
      <c r="L14" s="177">
        <v>9</v>
      </c>
      <c r="M14" s="134">
        <v>0</v>
      </c>
      <c r="N14" s="197">
        <v>3809</v>
      </c>
      <c r="O14" s="197">
        <v>1933</v>
      </c>
      <c r="P14" s="197">
        <v>1876</v>
      </c>
      <c r="Q14" s="50">
        <f t="shared" si="3"/>
        <v>13.444444444444445</v>
      </c>
      <c r="R14" s="50">
        <f t="shared" si="4"/>
        <v>423.22222222222223</v>
      </c>
      <c r="S14" s="51">
        <f t="shared" si="5"/>
        <v>31.479338842975206</v>
      </c>
      <c r="T14" s="52">
        <f t="shared" si="6"/>
        <v>16.139830508474578</v>
      </c>
    </row>
    <row r="15" spans="1:20" ht="9" customHeight="1">
      <c r="A15" s="47"/>
      <c r="B15" s="131"/>
      <c r="C15" s="123"/>
      <c r="D15" s="123"/>
      <c r="E15" s="20"/>
      <c r="F15" s="22"/>
      <c r="G15" s="22"/>
      <c r="H15" s="22"/>
      <c r="I15" s="20"/>
      <c r="J15" s="22"/>
      <c r="L15" s="139"/>
      <c r="M15" s="123"/>
      <c r="N15" s="22"/>
      <c r="O15" s="22"/>
      <c r="P15" s="22"/>
      <c r="Q15" s="50"/>
      <c r="R15" s="50"/>
      <c r="S15" s="50"/>
      <c r="T15" s="74"/>
    </row>
    <row r="16" spans="1:20" s="36" customFormat="1" ht="11.25" customHeight="1">
      <c r="A16" s="53" t="s">
        <v>121</v>
      </c>
      <c r="B16" s="131">
        <f>SUM(C16:D16)</f>
        <v>73</v>
      </c>
      <c r="C16" s="132">
        <f aca="true" t="shared" si="7" ref="C16:P16">SUM(C17:C22)</f>
        <v>72</v>
      </c>
      <c r="D16" s="132">
        <f t="shared" si="7"/>
        <v>1</v>
      </c>
      <c r="E16" s="20">
        <f t="shared" si="0"/>
        <v>1174</v>
      </c>
      <c r="F16" s="110">
        <f t="shared" si="7"/>
        <v>1014</v>
      </c>
      <c r="G16" s="69">
        <v>0</v>
      </c>
      <c r="H16" s="110">
        <f t="shared" si="7"/>
        <v>160</v>
      </c>
      <c r="I16" s="20">
        <f t="shared" si="1"/>
        <v>2194</v>
      </c>
      <c r="J16" s="110">
        <f t="shared" si="7"/>
        <v>1252</v>
      </c>
      <c r="K16" s="112">
        <f t="shared" si="7"/>
        <v>942</v>
      </c>
      <c r="L16" s="140">
        <f t="shared" si="7"/>
        <v>85</v>
      </c>
      <c r="M16" s="132">
        <f t="shared" si="7"/>
        <v>9</v>
      </c>
      <c r="N16" s="110">
        <f t="shared" si="7"/>
        <v>35077</v>
      </c>
      <c r="O16" s="110">
        <f t="shared" si="7"/>
        <v>18040</v>
      </c>
      <c r="P16" s="110">
        <f t="shared" si="7"/>
        <v>17037</v>
      </c>
      <c r="Q16" s="56">
        <f>E16/B16</f>
        <v>16.08219178082192</v>
      </c>
      <c r="R16" s="56">
        <f>N16/C16</f>
        <v>487.18055555555554</v>
      </c>
      <c r="S16" s="57">
        <f>N16/E16</f>
        <v>29.878194207836458</v>
      </c>
      <c r="T16" s="58">
        <f>N16/I16</f>
        <v>15.987693710118505</v>
      </c>
    </row>
    <row r="17" spans="1:20" ht="11.25" customHeight="1">
      <c r="A17" s="47" t="s">
        <v>7</v>
      </c>
      <c r="B17" s="131">
        <v>21</v>
      </c>
      <c r="C17" s="179">
        <v>20</v>
      </c>
      <c r="D17" s="179">
        <v>1</v>
      </c>
      <c r="E17" s="20">
        <f t="shared" si="0"/>
        <v>339</v>
      </c>
      <c r="F17" s="197">
        <v>299</v>
      </c>
      <c r="G17" s="70">
        <v>0</v>
      </c>
      <c r="H17" s="197">
        <v>40</v>
      </c>
      <c r="I17" s="20">
        <v>637</v>
      </c>
      <c r="J17" s="197">
        <v>340</v>
      </c>
      <c r="K17" s="198">
        <v>297</v>
      </c>
      <c r="L17" s="177">
        <v>24</v>
      </c>
      <c r="M17" s="179">
        <v>2</v>
      </c>
      <c r="N17" s="197">
        <v>10710</v>
      </c>
      <c r="O17" s="197">
        <v>5551</v>
      </c>
      <c r="P17" s="197">
        <v>5159</v>
      </c>
      <c r="Q17" s="50">
        <f t="shared" si="3"/>
        <v>16.142857142857142</v>
      </c>
      <c r="R17" s="50">
        <f t="shared" si="4"/>
        <v>535.5</v>
      </c>
      <c r="S17" s="51">
        <f t="shared" si="5"/>
        <v>31.5929203539823</v>
      </c>
      <c r="T17" s="52">
        <f t="shared" si="6"/>
        <v>16.813186813186814</v>
      </c>
    </row>
    <row r="18" spans="1:20" s="3" customFormat="1" ht="11.25" customHeight="1">
      <c r="A18" s="157" t="s">
        <v>8</v>
      </c>
      <c r="B18" s="131">
        <v>21</v>
      </c>
      <c r="C18" s="179">
        <v>21</v>
      </c>
      <c r="D18" s="134">
        <v>0</v>
      </c>
      <c r="E18" s="131">
        <f t="shared" si="0"/>
        <v>339</v>
      </c>
      <c r="F18" s="141">
        <v>294</v>
      </c>
      <c r="G18" s="134">
        <v>0</v>
      </c>
      <c r="H18" s="141">
        <v>45</v>
      </c>
      <c r="I18" s="131">
        <f>SUM(J18:K18)</f>
        <v>610</v>
      </c>
      <c r="J18" s="141">
        <v>352</v>
      </c>
      <c r="K18" s="199">
        <v>258</v>
      </c>
      <c r="L18" s="177">
        <v>23</v>
      </c>
      <c r="M18" s="179">
        <v>4</v>
      </c>
      <c r="N18" s="141">
        <f>SUM(O18:P18)</f>
        <v>9968</v>
      </c>
      <c r="O18" s="141">
        <v>5042</v>
      </c>
      <c r="P18" s="141">
        <v>4926</v>
      </c>
      <c r="Q18" s="158">
        <f t="shared" si="3"/>
        <v>16.142857142857142</v>
      </c>
      <c r="R18" s="158">
        <f t="shared" si="4"/>
        <v>474.6666666666667</v>
      </c>
      <c r="S18" s="159">
        <f t="shared" si="5"/>
        <v>29.404129793510325</v>
      </c>
      <c r="T18" s="160">
        <f t="shared" si="6"/>
        <v>16.340983606557376</v>
      </c>
    </row>
    <row r="19" spans="1:20" ht="11.25" customHeight="1">
      <c r="A19" s="47" t="s">
        <v>9</v>
      </c>
      <c r="B19" s="131">
        <v>11</v>
      </c>
      <c r="C19" s="179">
        <v>11</v>
      </c>
      <c r="D19" s="134">
        <v>0</v>
      </c>
      <c r="E19" s="20">
        <f t="shared" si="0"/>
        <v>143</v>
      </c>
      <c r="F19" s="197">
        <v>123</v>
      </c>
      <c r="G19" s="70">
        <v>0</v>
      </c>
      <c r="H19" s="197">
        <v>20</v>
      </c>
      <c r="I19" s="20">
        <v>281</v>
      </c>
      <c r="J19" s="197">
        <v>169</v>
      </c>
      <c r="K19" s="198">
        <v>112</v>
      </c>
      <c r="L19" s="177">
        <v>13</v>
      </c>
      <c r="M19" s="179">
        <v>1</v>
      </c>
      <c r="N19" s="197">
        <v>4052</v>
      </c>
      <c r="O19" s="197">
        <v>2099</v>
      </c>
      <c r="P19" s="197">
        <v>1953</v>
      </c>
      <c r="Q19" s="50">
        <f t="shared" si="3"/>
        <v>13</v>
      </c>
      <c r="R19" s="50">
        <f t="shared" si="4"/>
        <v>368.3636363636364</v>
      </c>
      <c r="S19" s="51">
        <f t="shared" si="5"/>
        <v>28.335664335664337</v>
      </c>
      <c r="T19" s="52">
        <f t="shared" si="6"/>
        <v>14.419928825622776</v>
      </c>
    </row>
    <row r="20" spans="1:20" ht="11.25" customHeight="1">
      <c r="A20" s="47" t="s">
        <v>10</v>
      </c>
      <c r="B20" s="131">
        <v>9</v>
      </c>
      <c r="C20" s="179">
        <v>9</v>
      </c>
      <c r="D20" s="134">
        <v>0</v>
      </c>
      <c r="E20" s="20">
        <f t="shared" si="0"/>
        <v>155</v>
      </c>
      <c r="F20" s="197">
        <v>134</v>
      </c>
      <c r="G20" s="70">
        <v>0</v>
      </c>
      <c r="H20" s="197">
        <v>21</v>
      </c>
      <c r="I20" s="20">
        <v>282</v>
      </c>
      <c r="J20" s="197">
        <v>159</v>
      </c>
      <c r="K20" s="198">
        <v>123</v>
      </c>
      <c r="L20" s="177">
        <v>11</v>
      </c>
      <c r="M20" s="179">
        <v>1</v>
      </c>
      <c r="N20" s="197">
        <v>4605</v>
      </c>
      <c r="O20" s="197">
        <v>2395</v>
      </c>
      <c r="P20" s="197">
        <v>2210</v>
      </c>
      <c r="Q20" s="50">
        <f t="shared" si="3"/>
        <v>17.22222222222222</v>
      </c>
      <c r="R20" s="50">
        <f t="shared" si="4"/>
        <v>511.6666666666667</v>
      </c>
      <c r="S20" s="51">
        <f t="shared" si="5"/>
        <v>29.70967741935484</v>
      </c>
      <c r="T20" s="52">
        <f t="shared" si="6"/>
        <v>16.329787234042552</v>
      </c>
    </row>
    <row r="21" spans="1:20" ht="11.25" customHeight="1">
      <c r="A21" s="47" t="s">
        <v>11</v>
      </c>
      <c r="B21" s="131">
        <v>6</v>
      </c>
      <c r="C21" s="179">
        <v>6</v>
      </c>
      <c r="D21" s="134">
        <v>0</v>
      </c>
      <c r="E21" s="20">
        <f t="shared" si="0"/>
        <v>110</v>
      </c>
      <c r="F21" s="197">
        <v>89</v>
      </c>
      <c r="G21" s="70">
        <v>0</v>
      </c>
      <c r="H21" s="197">
        <v>21</v>
      </c>
      <c r="I21" s="20">
        <v>211</v>
      </c>
      <c r="J21" s="197">
        <v>126</v>
      </c>
      <c r="K21" s="198">
        <v>85</v>
      </c>
      <c r="L21" s="177">
        <v>8</v>
      </c>
      <c r="M21" s="134">
        <v>0</v>
      </c>
      <c r="N21" s="197">
        <v>3074</v>
      </c>
      <c r="O21" s="197">
        <v>1607</v>
      </c>
      <c r="P21" s="197">
        <v>1467</v>
      </c>
      <c r="Q21" s="50">
        <f t="shared" si="3"/>
        <v>18.333333333333332</v>
      </c>
      <c r="R21" s="50">
        <f t="shared" si="4"/>
        <v>512.3333333333334</v>
      </c>
      <c r="S21" s="51">
        <f t="shared" si="5"/>
        <v>27.945454545454545</v>
      </c>
      <c r="T21" s="52">
        <f t="shared" si="6"/>
        <v>14.568720379146919</v>
      </c>
    </row>
    <row r="22" spans="1:20" ht="11.25" customHeight="1">
      <c r="A22" s="47" t="s">
        <v>1</v>
      </c>
      <c r="B22" s="131">
        <v>5</v>
      </c>
      <c r="C22" s="179">
        <v>5</v>
      </c>
      <c r="D22" s="134">
        <v>0</v>
      </c>
      <c r="E22" s="20">
        <f t="shared" si="0"/>
        <v>88</v>
      </c>
      <c r="F22" s="197">
        <v>75</v>
      </c>
      <c r="G22" s="70">
        <v>0</v>
      </c>
      <c r="H22" s="197">
        <v>13</v>
      </c>
      <c r="I22" s="20">
        <v>173</v>
      </c>
      <c r="J22" s="197">
        <v>106</v>
      </c>
      <c r="K22" s="198">
        <v>67</v>
      </c>
      <c r="L22" s="177">
        <v>6</v>
      </c>
      <c r="M22" s="179">
        <v>1</v>
      </c>
      <c r="N22" s="197">
        <v>2668</v>
      </c>
      <c r="O22" s="197">
        <v>1346</v>
      </c>
      <c r="P22" s="197">
        <v>1322</v>
      </c>
      <c r="Q22" s="50">
        <f t="shared" si="3"/>
        <v>17.6</v>
      </c>
      <c r="R22" s="50">
        <f t="shared" si="4"/>
        <v>533.6</v>
      </c>
      <c r="S22" s="51">
        <f t="shared" si="5"/>
        <v>30.318181818181817</v>
      </c>
      <c r="T22" s="52">
        <f t="shared" si="6"/>
        <v>15.421965317919074</v>
      </c>
    </row>
    <row r="23" spans="1:20" ht="9" customHeight="1">
      <c r="A23" s="47"/>
      <c r="B23" s="131"/>
      <c r="C23" s="123"/>
      <c r="D23" s="123"/>
      <c r="E23" s="20"/>
      <c r="F23" s="22"/>
      <c r="G23" s="22"/>
      <c r="H23" s="22"/>
      <c r="I23" s="20"/>
      <c r="J23" s="22"/>
      <c r="L23" s="139"/>
      <c r="M23" s="123"/>
      <c r="N23" s="22"/>
      <c r="O23" s="22"/>
      <c r="P23" s="22"/>
      <c r="Q23" s="50"/>
      <c r="R23" s="50"/>
      <c r="S23" s="50"/>
      <c r="T23" s="74"/>
    </row>
    <row r="24" spans="1:20" s="36" customFormat="1" ht="11.25" customHeight="1">
      <c r="A24" s="53" t="s">
        <v>66</v>
      </c>
      <c r="B24" s="131">
        <f>SUM(C24:D24)</f>
        <v>73</v>
      </c>
      <c r="C24" s="132">
        <f aca="true" t="shared" si="8" ref="C24:P24">SUM(C25:C40)</f>
        <v>73</v>
      </c>
      <c r="D24" s="133">
        <v>0</v>
      </c>
      <c r="E24" s="20">
        <f t="shared" si="0"/>
        <v>921</v>
      </c>
      <c r="F24" s="110">
        <f t="shared" si="8"/>
        <v>742</v>
      </c>
      <c r="G24" s="69">
        <v>0</v>
      </c>
      <c r="H24" s="110">
        <f t="shared" si="8"/>
        <v>179</v>
      </c>
      <c r="I24" s="20">
        <f t="shared" si="1"/>
        <v>1860</v>
      </c>
      <c r="J24" s="110">
        <f t="shared" si="8"/>
        <v>1046</v>
      </c>
      <c r="K24" s="112">
        <f t="shared" si="8"/>
        <v>814</v>
      </c>
      <c r="L24" s="140">
        <f t="shared" si="8"/>
        <v>85</v>
      </c>
      <c r="M24" s="132">
        <f t="shared" si="8"/>
        <v>9</v>
      </c>
      <c r="N24" s="110">
        <f t="shared" si="8"/>
        <v>24298</v>
      </c>
      <c r="O24" s="110">
        <f t="shared" si="8"/>
        <v>12453</v>
      </c>
      <c r="P24" s="110">
        <f t="shared" si="8"/>
        <v>11845</v>
      </c>
      <c r="Q24" s="56">
        <f t="shared" si="3"/>
        <v>12.616438356164384</v>
      </c>
      <c r="R24" s="56">
        <f t="shared" si="4"/>
        <v>332.8493150684931</v>
      </c>
      <c r="S24" s="57">
        <f t="shared" si="5"/>
        <v>26.382193268186754</v>
      </c>
      <c r="T24" s="58">
        <f t="shared" si="6"/>
        <v>13.063440860215053</v>
      </c>
    </row>
    <row r="25" spans="1:20" ht="11.25" customHeight="1">
      <c r="A25" s="47" t="s">
        <v>12</v>
      </c>
      <c r="B25" s="131">
        <v>11</v>
      </c>
      <c r="C25" s="179">
        <v>11</v>
      </c>
      <c r="D25" s="134">
        <v>0</v>
      </c>
      <c r="E25" s="20">
        <f t="shared" si="0"/>
        <v>149</v>
      </c>
      <c r="F25" s="197">
        <v>126</v>
      </c>
      <c r="G25" s="70">
        <v>0</v>
      </c>
      <c r="H25" s="197">
        <v>23</v>
      </c>
      <c r="I25" s="20">
        <f t="shared" si="1"/>
        <v>291</v>
      </c>
      <c r="J25" s="197">
        <v>159</v>
      </c>
      <c r="K25" s="198">
        <v>132</v>
      </c>
      <c r="L25" s="177">
        <v>14</v>
      </c>
      <c r="M25" s="179">
        <v>3</v>
      </c>
      <c r="N25" s="197">
        <v>4144</v>
      </c>
      <c r="O25" s="197">
        <v>2183</v>
      </c>
      <c r="P25" s="197">
        <v>1961</v>
      </c>
      <c r="Q25" s="50">
        <f t="shared" si="3"/>
        <v>13.545454545454545</v>
      </c>
      <c r="R25" s="50">
        <f t="shared" si="4"/>
        <v>376.72727272727275</v>
      </c>
      <c r="S25" s="51">
        <f t="shared" si="5"/>
        <v>27.812080536912752</v>
      </c>
      <c r="T25" s="52">
        <f t="shared" si="6"/>
        <v>14.240549828178693</v>
      </c>
    </row>
    <row r="26" spans="1:20" ht="11.25" customHeight="1">
      <c r="A26" s="47" t="s">
        <v>13</v>
      </c>
      <c r="B26" s="131">
        <v>9</v>
      </c>
      <c r="C26" s="179">
        <v>9</v>
      </c>
      <c r="D26" s="134">
        <v>0</v>
      </c>
      <c r="E26" s="20">
        <f t="shared" si="0"/>
        <v>126</v>
      </c>
      <c r="F26" s="197">
        <v>104</v>
      </c>
      <c r="G26" s="70">
        <v>0</v>
      </c>
      <c r="H26" s="197">
        <v>22</v>
      </c>
      <c r="I26" s="20">
        <f t="shared" si="1"/>
        <v>244</v>
      </c>
      <c r="J26" s="197">
        <v>144</v>
      </c>
      <c r="K26" s="198">
        <v>100</v>
      </c>
      <c r="L26" s="177">
        <v>9</v>
      </c>
      <c r="M26" s="134">
        <v>0</v>
      </c>
      <c r="N26" s="197">
        <v>3391</v>
      </c>
      <c r="O26" s="197">
        <v>1772</v>
      </c>
      <c r="P26" s="197">
        <v>1619</v>
      </c>
      <c r="Q26" s="50">
        <f t="shared" si="3"/>
        <v>14</v>
      </c>
      <c r="R26" s="50">
        <f t="shared" si="4"/>
        <v>376.77777777777777</v>
      </c>
      <c r="S26" s="51">
        <f t="shared" si="5"/>
        <v>26.91269841269841</v>
      </c>
      <c r="T26" s="52">
        <f t="shared" si="6"/>
        <v>13.897540983606557</v>
      </c>
    </row>
    <row r="27" spans="1:20" ht="11.25" customHeight="1">
      <c r="A27" s="47" t="s">
        <v>14</v>
      </c>
      <c r="B27" s="131">
        <v>5</v>
      </c>
      <c r="C27" s="179">
        <v>5</v>
      </c>
      <c r="D27" s="134">
        <v>0</v>
      </c>
      <c r="E27" s="20">
        <f t="shared" si="0"/>
        <v>82</v>
      </c>
      <c r="F27" s="197">
        <v>70</v>
      </c>
      <c r="G27" s="70">
        <v>0</v>
      </c>
      <c r="H27" s="197">
        <v>12</v>
      </c>
      <c r="I27" s="20">
        <f t="shared" si="1"/>
        <v>159</v>
      </c>
      <c r="J27" s="197">
        <v>84</v>
      </c>
      <c r="K27" s="198">
        <v>75</v>
      </c>
      <c r="L27" s="177">
        <v>5</v>
      </c>
      <c r="M27" s="179">
        <v>1</v>
      </c>
      <c r="N27" s="197">
        <v>2398</v>
      </c>
      <c r="O27" s="197">
        <v>1258</v>
      </c>
      <c r="P27" s="197">
        <v>1140</v>
      </c>
      <c r="Q27" s="50">
        <f t="shared" si="3"/>
        <v>16.4</v>
      </c>
      <c r="R27" s="50">
        <f t="shared" si="4"/>
        <v>479.6</v>
      </c>
      <c r="S27" s="51">
        <f t="shared" si="5"/>
        <v>29.24390243902439</v>
      </c>
      <c r="T27" s="52">
        <f t="shared" si="6"/>
        <v>15.081761006289309</v>
      </c>
    </row>
    <row r="28" spans="1:20" ht="11.25" customHeight="1">
      <c r="A28" s="47" t="s">
        <v>15</v>
      </c>
      <c r="B28" s="131">
        <v>4</v>
      </c>
      <c r="C28" s="179">
        <v>4</v>
      </c>
      <c r="D28" s="134">
        <v>0</v>
      </c>
      <c r="E28" s="20">
        <f t="shared" si="0"/>
        <v>63</v>
      </c>
      <c r="F28" s="197">
        <v>48</v>
      </c>
      <c r="G28" s="70">
        <v>0</v>
      </c>
      <c r="H28" s="197">
        <v>15</v>
      </c>
      <c r="I28" s="20">
        <f t="shared" si="1"/>
        <v>120</v>
      </c>
      <c r="J28" s="197">
        <v>76</v>
      </c>
      <c r="K28" s="198">
        <v>44</v>
      </c>
      <c r="L28" s="177">
        <v>4</v>
      </c>
      <c r="M28" s="175">
        <v>1</v>
      </c>
      <c r="N28" s="197">
        <v>1596</v>
      </c>
      <c r="O28" s="197">
        <v>802</v>
      </c>
      <c r="P28" s="197">
        <v>794</v>
      </c>
      <c r="Q28" s="50">
        <f t="shared" si="3"/>
        <v>15.75</v>
      </c>
      <c r="R28" s="50">
        <f t="shared" si="4"/>
        <v>399</v>
      </c>
      <c r="S28" s="51">
        <f t="shared" si="5"/>
        <v>25.333333333333332</v>
      </c>
      <c r="T28" s="52">
        <f t="shared" si="6"/>
        <v>13.3</v>
      </c>
    </row>
    <row r="29" spans="1:20" ht="11.25" customHeight="1">
      <c r="A29" s="47" t="s">
        <v>16</v>
      </c>
      <c r="B29" s="131">
        <v>9</v>
      </c>
      <c r="C29" s="179">
        <v>9</v>
      </c>
      <c r="D29" s="134">
        <v>0</v>
      </c>
      <c r="E29" s="20">
        <f t="shared" si="0"/>
        <v>104</v>
      </c>
      <c r="F29" s="197">
        <v>85</v>
      </c>
      <c r="G29" s="70">
        <v>0</v>
      </c>
      <c r="H29" s="197">
        <v>19</v>
      </c>
      <c r="I29" s="20">
        <f t="shared" si="1"/>
        <v>205</v>
      </c>
      <c r="J29" s="197">
        <v>108</v>
      </c>
      <c r="K29" s="198">
        <v>97</v>
      </c>
      <c r="L29" s="177">
        <v>10</v>
      </c>
      <c r="M29" s="179">
        <v>1</v>
      </c>
      <c r="N29" s="197">
        <v>2778</v>
      </c>
      <c r="O29" s="197">
        <v>1430</v>
      </c>
      <c r="P29" s="197">
        <v>1348</v>
      </c>
      <c r="Q29" s="50">
        <f t="shared" si="3"/>
        <v>11.555555555555555</v>
      </c>
      <c r="R29" s="50">
        <f t="shared" si="4"/>
        <v>308.6666666666667</v>
      </c>
      <c r="S29" s="51">
        <f t="shared" si="5"/>
        <v>26.71153846153846</v>
      </c>
      <c r="T29" s="52">
        <f t="shared" si="6"/>
        <v>13.551219512195122</v>
      </c>
    </row>
    <row r="30" spans="1:20" ht="11.25" customHeight="1">
      <c r="A30" s="47" t="s">
        <v>17</v>
      </c>
      <c r="B30" s="131">
        <v>5</v>
      </c>
      <c r="C30" s="179">
        <v>5</v>
      </c>
      <c r="D30" s="134">
        <v>0</v>
      </c>
      <c r="E30" s="20">
        <f t="shared" si="0"/>
        <v>72</v>
      </c>
      <c r="F30" s="197">
        <v>60</v>
      </c>
      <c r="G30" s="70">
        <v>0</v>
      </c>
      <c r="H30" s="197">
        <v>12</v>
      </c>
      <c r="I30" s="20">
        <f t="shared" si="1"/>
        <v>138</v>
      </c>
      <c r="J30" s="197">
        <v>84</v>
      </c>
      <c r="K30" s="198">
        <v>54</v>
      </c>
      <c r="L30" s="177">
        <v>7</v>
      </c>
      <c r="M30" s="179">
        <v>2</v>
      </c>
      <c r="N30" s="197">
        <v>2032</v>
      </c>
      <c r="O30" s="197">
        <v>1013</v>
      </c>
      <c r="P30" s="197">
        <v>1019</v>
      </c>
      <c r="Q30" s="50">
        <f t="shared" si="3"/>
        <v>14.4</v>
      </c>
      <c r="R30" s="50">
        <f t="shared" si="4"/>
        <v>406.4</v>
      </c>
      <c r="S30" s="51">
        <f t="shared" si="5"/>
        <v>28.22222222222222</v>
      </c>
      <c r="T30" s="52">
        <f t="shared" si="6"/>
        <v>14.72463768115942</v>
      </c>
    </row>
    <row r="31" spans="1:20" ht="11.25" customHeight="1">
      <c r="A31" s="47" t="s">
        <v>18</v>
      </c>
      <c r="B31" s="131">
        <v>3</v>
      </c>
      <c r="C31" s="179">
        <v>3</v>
      </c>
      <c r="D31" s="134">
        <v>0</v>
      </c>
      <c r="E31" s="20">
        <f t="shared" si="0"/>
        <v>43</v>
      </c>
      <c r="F31" s="197">
        <v>33</v>
      </c>
      <c r="G31" s="70">
        <v>0</v>
      </c>
      <c r="H31" s="197">
        <v>10</v>
      </c>
      <c r="I31" s="20">
        <f t="shared" si="1"/>
        <v>91</v>
      </c>
      <c r="J31" s="197">
        <v>54</v>
      </c>
      <c r="K31" s="198">
        <v>37</v>
      </c>
      <c r="L31" s="177">
        <v>5</v>
      </c>
      <c r="M31" s="134">
        <v>0</v>
      </c>
      <c r="N31" s="197">
        <v>1145</v>
      </c>
      <c r="O31" s="197">
        <v>585</v>
      </c>
      <c r="P31" s="197">
        <v>560</v>
      </c>
      <c r="Q31" s="50">
        <f t="shared" si="3"/>
        <v>14.333333333333334</v>
      </c>
      <c r="R31" s="50">
        <f t="shared" si="4"/>
        <v>381.6666666666667</v>
      </c>
      <c r="S31" s="51">
        <f t="shared" si="5"/>
        <v>26.627906976744185</v>
      </c>
      <c r="T31" s="52">
        <f t="shared" si="6"/>
        <v>12.582417582417582</v>
      </c>
    </row>
    <row r="32" spans="1:20" ht="11.25" customHeight="1">
      <c r="A32" s="47" t="s">
        <v>19</v>
      </c>
      <c r="B32" s="131">
        <v>1</v>
      </c>
      <c r="C32" s="179">
        <v>1</v>
      </c>
      <c r="D32" s="134">
        <v>0</v>
      </c>
      <c r="E32" s="20">
        <f t="shared" si="0"/>
        <v>19</v>
      </c>
      <c r="F32" s="197">
        <v>15</v>
      </c>
      <c r="G32" s="70">
        <v>0</v>
      </c>
      <c r="H32" s="197">
        <v>4</v>
      </c>
      <c r="I32" s="20">
        <f t="shared" si="1"/>
        <v>35</v>
      </c>
      <c r="J32" s="197">
        <v>21</v>
      </c>
      <c r="K32" s="198">
        <v>14</v>
      </c>
      <c r="L32" s="177">
        <v>1</v>
      </c>
      <c r="M32" s="134">
        <v>0</v>
      </c>
      <c r="N32" s="197">
        <v>523</v>
      </c>
      <c r="O32" s="197">
        <v>265</v>
      </c>
      <c r="P32" s="197">
        <v>258</v>
      </c>
      <c r="Q32" s="50">
        <f t="shared" si="3"/>
        <v>19</v>
      </c>
      <c r="R32" s="50">
        <f t="shared" si="4"/>
        <v>523</v>
      </c>
      <c r="S32" s="51">
        <f t="shared" si="5"/>
        <v>27.526315789473685</v>
      </c>
      <c r="T32" s="52">
        <f t="shared" si="6"/>
        <v>14.942857142857143</v>
      </c>
    </row>
    <row r="33" spans="1:20" ht="11.25" customHeight="1">
      <c r="A33" s="47" t="s">
        <v>20</v>
      </c>
      <c r="B33" s="131">
        <v>1</v>
      </c>
      <c r="C33" s="179">
        <v>1</v>
      </c>
      <c r="D33" s="134">
        <v>0</v>
      </c>
      <c r="E33" s="20">
        <f t="shared" si="0"/>
        <v>13</v>
      </c>
      <c r="F33" s="197">
        <v>11</v>
      </c>
      <c r="G33" s="70">
        <v>0</v>
      </c>
      <c r="H33" s="197">
        <v>2</v>
      </c>
      <c r="I33" s="20">
        <f t="shared" si="1"/>
        <v>28</v>
      </c>
      <c r="J33" s="197">
        <v>15</v>
      </c>
      <c r="K33" s="198">
        <v>13</v>
      </c>
      <c r="L33" s="177">
        <v>1</v>
      </c>
      <c r="M33" s="134">
        <v>0</v>
      </c>
      <c r="N33" s="197">
        <v>349</v>
      </c>
      <c r="O33" s="197">
        <v>165</v>
      </c>
      <c r="P33" s="197">
        <v>184</v>
      </c>
      <c r="Q33" s="50">
        <f t="shared" si="3"/>
        <v>13</v>
      </c>
      <c r="R33" s="50">
        <f t="shared" si="4"/>
        <v>349</v>
      </c>
      <c r="S33" s="51">
        <f t="shared" si="5"/>
        <v>26.846153846153847</v>
      </c>
      <c r="T33" s="52">
        <f t="shared" si="6"/>
        <v>12.464285714285714</v>
      </c>
    </row>
    <row r="34" spans="1:20" ht="11.25" customHeight="1">
      <c r="A34" s="47" t="s">
        <v>21</v>
      </c>
      <c r="B34" s="131">
        <v>7</v>
      </c>
      <c r="C34" s="179">
        <v>7</v>
      </c>
      <c r="D34" s="134">
        <v>0</v>
      </c>
      <c r="E34" s="20">
        <f t="shared" si="0"/>
        <v>65</v>
      </c>
      <c r="F34" s="197">
        <v>51</v>
      </c>
      <c r="G34" s="70">
        <v>0</v>
      </c>
      <c r="H34" s="197">
        <v>14</v>
      </c>
      <c r="I34" s="20">
        <f t="shared" si="1"/>
        <v>144</v>
      </c>
      <c r="J34" s="197">
        <v>81</v>
      </c>
      <c r="K34" s="198">
        <v>63</v>
      </c>
      <c r="L34" s="177">
        <v>9</v>
      </c>
      <c r="M34" s="134">
        <v>0</v>
      </c>
      <c r="N34" s="197">
        <v>1612</v>
      </c>
      <c r="O34" s="197">
        <v>814</v>
      </c>
      <c r="P34" s="197">
        <v>798</v>
      </c>
      <c r="Q34" s="50">
        <f t="shared" si="3"/>
        <v>9.285714285714286</v>
      </c>
      <c r="R34" s="50">
        <f t="shared" si="4"/>
        <v>230.28571428571428</v>
      </c>
      <c r="S34" s="51">
        <f t="shared" si="5"/>
        <v>24.8</v>
      </c>
      <c r="T34" s="52">
        <f t="shared" si="6"/>
        <v>11.194444444444445</v>
      </c>
    </row>
    <row r="35" spans="1:20" ht="11.25" customHeight="1">
      <c r="A35" s="47" t="s">
        <v>67</v>
      </c>
      <c r="B35" s="131">
        <v>1</v>
      </c>
      <c r="C35" s="179">
        <v>1</v>
      </c>
      <c r="D35" s="134">
        <v>0</v>
      </c>
      <c r="E35" s="20">
        <f t="shared" si="0"/>
        <v>7</v>
      </c>
      <c r="F35" s="197">
        <v>5</v>
      </c>
      <c r="G35" s="70">
        <v>0</v>
      </c>
      <c r="H35" s="197">
        <v>2</v>
      </c>
      <c r="I35" s="20">
        <f t="shared" si="1"/>
        <v>18</v>
      </c>
      <c r="J35" s="197">
        <v>9</v>
      </c>
      <c r="K35" s="198">
        <v>9</v>
      </c>
      <c r="L35" s="177">
        <v>1</v>
      </c>
      <c r="M35" s="134">
        <v>0</v>
      </c>
      <c r="N35" s="197">
        <v>117</v>
      </c>
      <c r="O35" s="197">
        <v>70</v>
      </c>
      <c r="P35" s="197">
        <v>47</v>
      </c>
      <c r="Q35" s="50">
        <f t="shared" si="3"/>
        <v>7</v>
      </c>
      <c r="R35" s="50">
        <f t="shared" si="4"/>
        <v>117</v>
      </c>
      <c r="S35" s="51">
        <f t="shared" si="5"/>
        <v>16.714285714285715</v>
      </c>
      <c r="T35" s="52">
        <f t="shared" si="6"/>
        <v>6.5</v>
      </c>
    </row>
    <row r="36" spans="1:20" ht="11.25" customHeight="1">
      <c r="A36" s="47" t="s">
        <v>22</v>
      </c>
      <c r="B36" s="131">
        <v>1</v>
      </c>
      <c r="C36" s="179">
        <v>1</v>
      </c>
      <c r="D36" s="134">
        <v>0</v>
      </c>
      <c r="E36" s="20">
        <f t="shared" si="0"/>
        <v>11</v>
      </c>
      <c r="F36" s="197">
        <v>9</v>
      </c>
      <c r="G36" s="70">
        <v>0</v>
      </c>
      <c r="H36" s="197">
        <v>2</v>
      </c>
      <c r="I36" s="20">
        <f t="shared" si="1"/>
        <v>26</v>
      </c>
      <c r="J36" s="197">
        <v>15</v>
      </c>
      <c r="K36" s="198">
        <v>11</v>
      </c>
      <c r="L36" s="177">
        <v>1</v>
      </c>
      <c r="M36" s="134">
        <v>0</v>
      </c>
      <c r="N36" s="197">
        <v>299</v>
      </c>
      <c r="O36" s="197">
        <v>155</v>
      </c>
      <c r="P36" s="197">
        <v>144</v>
      </c>
      <c r="Q36" s="50">
        <f t="shared" si="3"/>
        <v>11</v>
      </c>
      <c r="R36" s="50">
        <f t="shared" si="4"/>
        <v>299</v>
      </c>
      <c r="S36" s="51">
        <f t="shared" si="5"/>
        <v>27.181818181818183</v>
      </c>
      <c r="T36" s="52">
        <f t="shared" si="6"/>
        <v>11.5</v>
      </c>
    </row>
    <row r="37" spans="1:20" ht="11.25" customHeight="1">
      <c r="A37" s="47" t="s">
        <v>23</v>
      </c>
      <c r="B37" s="131">
        <v>1</v>
      </c>
      <c r="C37" s="179">
        <v>1</v>
      </c>
      <c r="D37" s="134">
        <v>0</v>
      </c>
      <c r="E37" s="20">
        <f t="shared" si="0"/>
        <v>11</v>
      </c>
      <c r="F37" s="197">
        <v>9</v>
      </c>
      <c r="G37" s="70">
        <v>0</v>
      </c>
      <c r="H37" s="197">
        <v>2</v>
      </c>
      <c r="I37" s="20">
        <f t="shared" si="1"/>
        <v>24</v>
      </c>
      <c r="J37" s="197">
        <v>17</v>
      </c>
      <c r="K37" s="198">
        <v>7</v>
      </c>
      <c r="L37" s="177">
        <v>1</v>
      </c>
      <c r="M37" s="134">
        <v>0</v>
      </c>
      <c r="N37" s="197">
        <v>286</v>
      </c>
      <c r="O37" s="197">
        <v>146</v>
      </c>
      <c r="P37" s="197">
        <v>140</v>
      </c>
      <c r="Q37" s="50">
        <f t="shared" si="3"/>
        <v>11</v>
      </c>
      <c r="R37" s="50">
        <f t="shared" si="4"/>
        <v>286</v>
      </c>
      <c r="S37" s="51">
        <f t="shared" si="5"/>
        <v>26</v>
      </c>
      <c r="T37" s="52">
        <f t="shared" si="6"/>
        <v>11.916666666666666</v>
      </c>
    </row>
    <row r="38" spans="1:20" ht="11.25" customHeight="1">
      <c r="A38" s="47" t="s">
        <v>24</v>
      </c>
      <c r="B38" s="131">
        <v>7</v>
      </c>
      <c r="C38" s="179">
        <v>7</v>
      </c>
      <c r="D38" s="134">
        <v>0</v>
      </c>
      <c r="E38" s="20">
        <f t="shared" si="0"/>
        <v>55</v>
      </c>
      <c r="F38" s="197">
        <v>40</v>
      </c>
      <c r="G38" s="70">
        <v>0</v>
      </c>
      <c r="H38" s="197">
        <v>15</v>
      </c>
      <c r="I38" s="20">
        <f t="shared" si="1"/>
        <v>128</v>
      </c>
      <c r="J38" s="197">
        <v>70</v>
      </c>
      <c r="K38" s="198">
        <v>58</v>
      </c>
      <c r="L38" s="177">
        <v>8</v>
      </c>
      <c r="M38" s="134">
        <v>0</v>
      </c>
      <c r="N38" s="197">
        <v>1165</v>
      </c>
      <c r="O38" s="197">
        <v>592</v>
      </c>
      <c r="P38" s="197">
        <v>573</v>
      </c>
      <c r="Q38" s="50">
        <f t="shared" si="3"/>
        <v>7.857142857142857</v>
      </c>
      <c r="R38" s="50">
        <f t="shared" si="4"/>
        <v>166.42857142857142</v>
      </c>
      <c r="S38" s="51">
        <f t="shared" si="5"/>
        <v>21.181818181818183</v>
      </c>
      <c r="T38" s="52">
        <f t="shared" si="6"/>
        <v>9.1015625</v>
      </c>
    </row>
    <row r="39" spans="1:20" ht="11.25" customHeight="1">
      <c r="A39" s="47" t="s">
        <v>25</v>
      </c>
      <c r="B39" s="131">
        <v>5</v>
      </c>
      <c r="C39" s="179">
        <v>5</v>
      </c>
      <c r="D39" s="134">
        <v>0</v>
      </c>
      <c r="E39" s="20">
        <f t="shared" si="0"/>
        <v>66</v>
      </c>
      <c r="F39" s="197">
        <v>50</v>
      </c>
      <c r="G39" s="70">
        <v>0</v>
      </c>
      <c r="H39" s="197">
        <v>16</v>
      </c>
      <c r="I39" s="20">
        <f t="shared" si="1"/>
        <v>132</v>
      </c>
      <c r="J39" s="197">
        <v>68</v>
      </c>
      <c r="K39" s="198">
        <v>64</v>
      </c>
      <c r="L39" s="177">
        <v>6</v>
      </c>
      <c r="M39" s="175">
        <v>1</v>
      </c>
      <c r="N39" s="197">
        <v>1633</v>
      </c>
      <c r="O39" s="197">
        <v>807</v>
      </c>
      <c r="P39" s="197">
        <v>826</v>
      </c>
      <c r="Q39" s="50">
        <f t="shared" si="3"/>
        <v>13.2</v>
      </c>
      <c r="R39" s="50">
        <f t="shared" si="4"/>
        <v>326.6</v>
      </c>
      <c r="S39" s="51">
        <f t="shared" si="5"/>
        <v>24.742424242424242</v>
      </c>
      <c r="T39" s="52">
        <f t="shared" si="6"/>
        <v>12.371212121212121</v>
      </c>
    </row>
    <row r="40" spans="1:20" ht="11.25" customHeight="1">
      <c r="A40" s="59" t="s">
        <v>26</v>
      </c>
      <c r="B40" s="200">
        <v>3</v>
      </c>
      <c r="C40" s="185">
        <v>3</v>
      </c>
      <c r="D40" s="201">
        <v>0</v>
      </c>
      <c r="E40" s="164">
        <f t="shared" si="0"/>
        <v>35</v>
      </c>
      <c r="F40" s="202">
        <v>26</v>
      </c>
      <c r="G40" s="60">
        <v>0</v>
      </c>
      <c r="H40" s="202">
        <v>9</v>
      </c>
      <c r="I40" s="164">
        <f t="shared" si="1"/>
        <v>77</v>
      </c>
      <c r="J40" s="202">
        <v>41</v>
      </c>
      <c r="K40" s="203">
        <v>36</v>
      </c>
      <c r="L40" s="204">
        <v>3</v>
      </c>
      <c r="M40" s="201">
        <v>0</v>
      </c>
      <c r="N40" s="202">
        <v>830</v>
      </c>
      <c r="O40" s="202">
        <v>396</v>
      </c>
      <c r="P40" s="202">
        <v>434</v>
      </c>
      <c r="Q40" s="61">
        <f t="shared" si="3"/>
        <v>11.666666666666666</v>
      </c>
      <c r="R40" s="61">
        <f t="shared" si="4"/>
        <v>276.6666666666667</v>
      </c>
      <c r="S40" s="62">
        <f t="shared" si="5"/>
        <v>23.714285714285715</v>
      </c>
      <c r="T40" s="63">
        <f t="shared" si="6"/>
        <v>10.779220779220779</v>
      </c>
    </row>
  </sheetData>
  <sheetProtection/>
  <mergeCells count="10">
    <mergeCell ref="A2:A3"/>
    <mergeCell ref="B2:D2"/>
    <mergeCell ref="E2:H2"/>
    <mergeCell ref="I2:K2"/>
    <mergeCell ref="S2:S3"/>
    <mergeCell ref="T2:T3"/>
    <mergeCell ref="L2:L3"/>
    <mergeCell ref="M2:M3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9"/>
  <sheetViews>
    <sheetView zoomScale="150" zoomScaleNormal="150" workbookViewId="0" topLeftCell="A22">
      <selection activeCell="H4" sqref="H4"/>
    </sheetView>
  </sheetViews>
  <sheetFormatPr defaultColWidth="9.00390625" defaultRowHeight="13.5"/>
  <cols>
    <col min="1" max="1" width="9.625" style="31" customWidth="1"/>
    <col min="2" max="4" width="3.00390625" style="31" customWidth="1"/>
    <col min="5" max="5" width="4.375" style="31" customWidth="1"/>
    <col min="6" max="6" width="4.125" style="31" customWidth="1"/>
    <col min="7" max="8" width="3.00390625" style="31" customWidth="1"/>
    <col min="9" max="9" width="4.375" style="31" customWidth="1"/>
    <col min="10" max="11" width="4.125" style="31" customWidth="1"/>
    <col min="12" max="13" width="5.125" style="3" customWidth="1"/>
    <col min="14" max="16" width="5.25390625" style="3" customWidth="1"/>
    <col min="17" max="20" width="4.875" style="31" customWidth="1"/>
    <col min="21" max="16384" width="9.00390625" style="31" customWidth="1"/>
  </cols>
  <sheetData>
    <row r="1" spans="1:20" ht="18.75" customHeight="1">
      <c r="A1" s="260" t="s">
        <v>54</v>
      </c>
      <c r="B1" s="268" t="s">
        <v>73</v>
      </c>
      <c r="C1" s="268"/>
      <c r="D1" s="268"/>
      <c r="E1" s="268" t="s">
        <v>55</v>
      </c>
      <c r="F1" s="268"/>
      <c r="G1" s="268"/>
      <c r="H1" s="268"/>
      <c r="I1" s="268" t="s">
        <v>56</v>
      </c>
      <c r="J1" s="268"/>
      <c r="K1" s="292"/>
      <c r="L1" s="290" t="s">
        <v>116</v>
      </c>
      <c r="M1" s="283" t="s">
        <v>115</v>
      </c>
      <c r="N1" s="287" t="s">
        <v>74</v>
      </c>
      <c r="O1" s="287"/>
      <c r="P1" s="287"/>
      <c r="Q1" s="271" t="s">
        <v>97</v>
      </c>
      <c r="R1" s="262"/>
      <c r="S1" s="271" t="s">
        <v>77</v>
      </c>
      <c r="T1" s="273" t="s">
        <v>78</v>
      </c>
    </row>
    <row r="2" spans="1:20" ht="18.75" customHeight="1">
      <c r="A2" s="286"/>
      <c r="B2" s="32" t="s">
        <v>58</v>
      </c>
      <c r="C2" s="32" t="s">
        <v>59</v>
      </c>
      <c r="D2" s="32" t="s">
        <v>60</v>
      </c>
      <c r="E2" s="32" t="s">
        <v>58</v>
      </c>
      <c r="F2" s="32" t="s">
        <v>61</v>
      </c>
      <c r="G2" s="32" t="s">
        <v>62</v>
      </c>
      <c r="H2" s="32" t="s">
        <v>63</v>
      </c>
      <c r="I2" s="32" t="s">
        <v>58</v>
      </c>
      <c r="J2" s="32" t="s">
        <v>64</v>
      </c>
      <c r="K2" s="42" t="s">
        <v>65</v>
      </c>
      <c r="L2" s="291"/>
      <c r="M2" s="284"/>
      <c r="N2" s="13" t="s">
        <v>58</v>
      </c>
      <c r="O2" s="13" t="s">
        <v>64</v>
      </c>
      <c r="P2" s="13" t="s">
        <v>65</v>
      </c>
      <c r="Q2" s="33" t="s">
        <v>99</v>
      </c>
      <c r="R2" s="33" t="s">
        <v>76</v>
      </c>
      <c r="S2" s="288"/>
      <c r="T2" s="289"/>
    </row>
    <row r="3" spans="1:20" ht="3" customHeight="1">
      <c r="A3" s="43"/>
      <c r="B3" s="64"/>
      <c r="C3" s="64"/>
      <c r="D3" s="64"/>
      <c r="E3" s="66"/>
      <c r="F3" s="64"/>
      <c r="G3" s="67"/>
      <c r="H3" s="64"/>
      <c r="I3" s="67"/>
      <c r="J3" s="64"/>
      <c r="K3" s="67"/>
      <c r="L3" s="142"/>
      <c r="M3" s="143"/>
      <c r="N3" s="154"/>
      <c r="O3" s="143"/>
      <c r="P3" s="154"/>
      <c r="Q3" s="75"/>
      <c r="R3" s="68"/>
      <c r="S3" s="102"/>
      <c r="T3" s="66"/>
    </row>
    <row r="4" spans="1:20" s="36" customFormat="1" ht="9.75" customHeight="1">
      <c r="A4" s="53" t="s">
        <v>124</v>
      </c>
      <c r="B4" s="91">
        <f>SUM(C4:D4)</f>
        <v>34</v>
      </c>
      <c r="C4" s="91">
        <f aca="true" t="shared" si="0" ref="C4:P4">SUM(C5:C21)</f>
        <v>34</v>
      </c>
      <c r="D4" s="120">
        <v>0</v>
      </c>
      <c r="E4" s="91">
        <f>SUM(F4:H4)</f>
        <v>369</v>
      </c>
      <c r="F4" s="91">
        <f t="shared" si="0"/>
        <v>298</v>
      </c>
      <c r="G4" s="120">
        <v>0</v>
      </c>
      <c r="H4" s="91">
        <f t="shared" si="0"/>
        <v>71</v>
      </c>
      <c r="I4" s="91">
        <f aca="true" t="shared" si="1" ref="I4:I35">SUM(J4:K4)</f>
        <v>821</v>
      </c>
      <c r="J4" s="91">
        <f t="shared" si="0"/>
        <v>448</v>
      </c>
      <c r="K4" s="90">
        <f t="shared" si="0"/>
        <v>373</v>
      </c>
      <c r="L4" s="140">
        <f t="shared" si="0"/>
        <v>43</v>
      </c>
      <c r="M4" s="132">
        <f t="shared" si="0"/>
        <v>1</v>
      </c>
      <c r="N4" s="155">
        <f t="shared" si="0"/>
        <v>9192</v>
      </c>
      <c r="O4" s="155">
        <f t="shared" si="0"/>
        <v>4732</v>
      </c>
      <c r="P4" s="155">
        <f t="shared" si="0"/>
        <v>4460</v>
      </c>
      <c r="Q4" s="76">
        <f>E4/B4</f>
        <v>10.852941176470589</v>
      </c>
      <c r="R4" s="56">
        <f aca="true" t="shared" si="2" ref="R4:R39">N4/C4</f>
        <v>270.3529411764706</v>
      </c>
      <c r="S4" s="57">
        <f aca="true" t="shared" si="3" ref="S4:S39">N4/E4</f>
        <v>24.910569105691057</v>
      </c>
      <c r="T4" s="58">
        <f aca="true" t="shared" si="4" ref="T4:T39">N4/I4</f>
        <v>11.196102314250913</v>
      </c>
    </row>
    <row r="5" spans="1:20" ht="9.75" customHeight="1">
      <c r="A5" s="47" t="s">
        <v>27</v>
      </c>
      <c r="B5" s="94">
        <v>4</v>
      </c>
      <c r="C5" s="94">
        <v>4</v>
      </c>
      <c r="D5" s="104">
        <v>0</v>
      </c>
      <c r="E5" s="91">
        <f aca="true" t="shared" si="5" ref="E5:E39">SUM(F5:H5)</f>
        <v>51</v>
      </c>
      <c r="F5" s="94">
        <v>41</v>
      </c>
      <c r="G5" s="104">
        <v>0</v>
      </c>
      <c r="H5" s="94">
        <v>10</v>
      </c>
      <c r="I5" s="94">
        <f t="shared" si="1"/>
        <v>114</v>
      </c>
      <c r="J5" s="94">
        <v>63</v>
      </c>
      <c r="K5" s="176">
        <v>51</v>
      </c>
      <c r="L5" s="177">
        <v>6</v>
      </c>
      <c r="M5" s="178">
        <v>0</v>
      </c>
      <c r="N5" s="141">
        <v>1354</v>
      </c>
      <c r="O5" s="141">
        <v>693</v>
      </c>
      <c r="P5" s="141">
        <v>661</v>
      </c>
      <c r="Q5" s="77">
        <f aca="true" t="shared" si="6" ref="Q5:Q39">E5/B5</f>
        <v>12.75</v>
      </c>
      <c r="R5" s="50">
        <f t="shared" si="2"/>
        <v>338.5</v>
      </c>
      <c r="S5" s="51">
        <f t="shared" si="3"/>
        <v>26.54901960784314</v>
      </c>
      <c r="T5" s="52">
        <f t="shared" si="4"/>
        <v>11.87719298245614</v>
      </c>
    </row>
    <row r="6" spans="1:20" ht="9.75" customHeight="1">
      <c r="A6" s="47" t="s">
        <v>28</v>
      </c>
      <c r="B6" s="94">
        <v>5</v>
      </c>
      <c r="C6" s="94">
        <v>5</v>
      </c>
      <c r="D6" s="104">
        <v>0</v>
      </c>
      <c r="E6" s="91">
        <f t="shared" si="5"/>
        <v>47</v>
      </c>
      <c r="F6" s="94">
        <v>37</v>
      </c>
      <c r="G6" s="104">
        <v>0</v>
      </c>
      <c r="H6" s="94">
        <v>10</v>
      </c>
      <c r="I6" s="94">
        <f t="shared" si="1"/>
        <v>108</v>
      </c>
      <c r="J6" s="94">
        <v>60</v>
      </c>
      <c r="K6" s="176">
        <v>48</v>
      </c>
      <c r="L6" s="177">
        <v>6</v>
      </c>
      <c r="M6" s="144">
        <v>0</v>
      </c>
      <c r="N6" s="141">
        <v>1095</v>
      </c>
      <c r="O6" s="141">
        <v>577</v>
      </c>
      <c r="P6" s="141">
        <v>518</v>
      </c>
      <c r="Q6" s="77">
        <f t="shared" si="6"/>
        <v>9.4</v>
      </c>
      <c r="R6" s="50">
        <f t="shared" si="2"/>
        <v>219</v>
      </c>
      <c r="S6" s="51">
        <f t="shared" si="3"/>
        <v>23.29787234042553</v>
      </c>
      <c r="T6" s="52">
        <f t="shared" si="4"/>
        <v>10.13888888888889</v>
      </c>
    </row>
    <row r="7" spans="1:20" ht="9.75" customHeight="1">
      <c r="A7" s="47" t="s">
        <v>88</v>
      </c>
      <c r="B7" s="94">
        <v>3</v>
      </c>
      <c r="C7" s="94">
        <v>3</v>
      </c>
      <c r="D7" s="104">
        <v>0</v>
      </c>
      <c r="E7" s="91">
        <f t="shared" si="5"/>
        <v>43</v>
      </c>
      <c r="F7" s="94">
        <v>36</v>
      </c>
      <c r="G7" s="104">
        <v>0</v>
      </c>
      <c r="H7" s="94">
        <v>7</v>
      </c>
      <c r="I7" s="94">
        <f t="shared" si="1"/>
        <v>89</v>
      </c>
      <c r="J7" s="94">
        <v>42</v>
      </c>
      <c r="K7" s="176">
        <v>47</v>
      </c>
      <c r="L7" s="177">
        <v>4</v>
      </c>
      <c r="M7" s="144">
        <v>0</v>
      </c>
      <c r="N7" s="141">
        <v>1146</v>
      </c>
      <c r="O7" s="141">
        <v>567</v>
      </c>
      <c r="P7" s="141">
        <v>579</v>
      </c>
      <c r="Q7" s="77">
        <f t="shared" si="6"/>
        <v>14.333333333333334</v>
      </c>
      <c r="R7" s="50">
        <f t="shared" si="2"/>
        <v>382</v>
      </c>
      <c r="S7" s="51">
        <f t="shared" si="3"/>
        <v>26.651162790697676</v>
      </c>
      <c r="T7" s="52">
        <f t="shared" si="4"/>
        <v>12.876404494382022</v>
      </c>
    </row>
    <row r="8" spans="1:20" ht="9.75" customHeight="1">
      <c r="A8" s="47" t="s">
        <v>29</v>
      </c>
      <c r="B8" s="94">
        <v>1</v>
      </c>
      <c r="C8" s="94">
        <v>1</v>
      </c>
      <c r="D8" s="104">
        <v>0</v>
      </c>
      <c r="E8" s="91">
        <f t="shared" si="5"/>
        <v>11</v>
      </c>
      <c r="F8" s="94">
        <v>9</v>
      </c>
      <c r="G8" s="104">
        <v>0</v>
      </c>
      <c r="H8" s="94">
        <v>2</v>
      </c>
      <c r="I8" s="94">
        <f t="shared" si="1"/>
        <v>24</v>
      </c>
      <c r="J8" s="94">
        <v>15</v>
      </c>
      <c r="K8" s="176">
        <v>9</v>
      </c>
      <c r="L8" s="177">
        <v>1</v>
      </c>
      <c r="M8" s="144">
        <v>0</v>
      </c>
      <c r="N8" s="141">
        <v>301</v>
      </c>
      <c r="O8" s="141">
        <v>155</v>
      </c>
      <c r="P8" s="141">
        <v>146</v>
      </c>
      <c r="Q8" s="77">
        <f t="shared" si="6"/>
        <v>11</v>
      </c>
      <c r="R8" s="50">
        <f t="shared" si="2"/>
        <v>301</v>
      </c>
      <c r="S8" s="51">
        <f t="shared" si="3"/>
        <v>27.363636363636363</v>
      </c>
      <c r="T8" s="52">
        <f t="shared" si="4"/>
        <v>12.541666666666666</v>
      </c>
    </row>
    <row r="9" spans="1:20" ht="9.75" customHeight="1">
      <c r="A9" s="47" t="s">
        <v>30</v>
      </c>
      <c r="B9" s="94">
        <v>2</v>
      </c>
      <c r="C9" s="94">
        <v>2</v>
      </c>
      <c r="D9" s="104">
        <v>0</v>
      </c>
      <c r="E9" s="91">
        <f t="shared" si="5"/>
        <v>23</v>
      </c>
      <c r="F9" s="94">
        <v>18</v>
      </c>
      <c r="G9" s="104">
        <v>0</v>
      </c>
      <c r="H9" s="94">
        <v>5</v>
      </c>
      <c r="I9" s="94">
        <f t="shared" si="1"/>
        <v>51</v>
      </c>
      <c r="J9" s="94">
        <v>28</v>
      </c>
      <c r="K9" s="176">
        <v>23</v>
      </c>
      <c r="L9" s="177">
        <v>2</v>
      </c>
      <c r="M9" s="144">
        <v>0</v>
      </c>
      <c r="N9" s="141">
        <v>543</v>
      </c>
      <c r="O9" s="141">
        <v>296</v>
      </c>
      <c r="P9" s="141">
        <v>247</v>
      </c>
      <c r="Q9" s="77">
        <f t="shared" si="6"/>
        <v>11.5</v>
      </c>
      <c r="R9" s="50">
        <f t="shared" si="2"/>
        <v>271.5</v>
      </c>
      <c r="S9" s="51">
        <f t="shared" si="3"/>
        <v>23.608695652173914</v>
      </c>
      <c r="T9" s="52">
        <f t="shared" si="4"/>
        <v>10.647058823529411</v>
      </c>
    </row>
    <row r="10" spans="1:20" ht="9.75" customHeight="1">
      <c r="A10" s="47" t="s">
        <v>31</v>
      </c>
      <c r="B10" s="94">
        <v>1</v>
      </c>
      <c r="C10" s="94">
        <v>1</v>
      </c>
      <c r="D10" s="104">
        <v>0</v>
      </c>
      <c r="E10" s="91">
        <f t="shared" si="5"/>
        <v>8</v>
      </c>
      <c r="F10" s="94">
        <v>6</v>
      </c>
      <c r="G10" s="104">
        <v>0</v>
      </c>
      <c r="H10" s="94">
        <v>2</v>
      </c>
      <c r="I10" s="94">
        <f t="shared" si="1"/>
        <v>18</v>
      </c>
      <c r="J10" s="94">
        <v>8</v>
      </c>
      <c r="K10" s="176">
        <v>10</v>
      </c>
      <c r="L10" s="177">
        <v>1</v>
      </c>
      <c r="M10" s="144">
        <v>0</v>
      </c>
      <c r="N10" s="141">
        <v>159</v>
      </c>
      <c r="O10" s="141">
        <v>78</v>
      </c>
      <c r="P10" s="141">
        <v>81</v>
      </c>
      <c r="Q10" s="77">
        <f t="shared" si="6"/>
        <v>8</v>
      </c>
      <c r="R10" s="50">
        <f t="shared" si="2"/>
        <v>159</v>
      </c>
      <c r="S10" s="51">
        <f t="shared" si="3"/>
        <v>19.875</v>
      </c>
      <c r="T10" s="52">
        <f t="shared" si="4"/>
        <v>8.833333333333334</v>
      </c>
    </row>
    <row r="11" spans="1:20" ht="9.75" customHeight="1">
      <c r="A11" s="47" t="s">
        <v>32</v>
      </c>
      <c r="B11" s="94">
        <v>6</v>
      </c>
      <c r="C11" s="94">
        <v>6</v>
      </c>
      <c r="D11" s="104">
        <v>0</v>
      </c>
      <c r="E11" s="91">
        <f t="shared" si="5"/>
        <v>73</v>
      </c>
      <c r="F11" s="94">
        <v>61</v>
      </c>
      <c r="G11" s="104">
        <v>0</v>
      </c>
      <c r="H11" s="94">
        <v>12</v>
      </c>
      <c r="I11" s="94">
        <f t="shared" si="1"/>
        <v>158</v>
      </c>
      <c r="J11" s="94">
        <v>95</v>
      </c>
      <c r="K11" s="176">
        <v>63</v>
      </c>
      <c r="L11" s="177">
        <v>7</v>
      </c>
      <c r="M11" s="144">
        <v>0</v>
      </c>
      <c r="N11" s="141">
        <v>2001</v>
      </c>
      <c r="O11" s="141">
        <v>1012</v>
      </c>
      <c r="P11" s="141">
        <v>989</v>
      </c>
      <c r="Q11" s="77">
        <f t="shared" si="6"/>
        <v>12.166666666666666</v>
      </c>
      <c r="R11" s="50">
        <f t="shared" si="2"/>
        <v>333.5</v>
      </c>
      <c r="S11" s="51">
        <f t="shared" si="3"/>
        <v>27.410958904109588</v>
      </c>
      <c r="T11" s="52">
        <f t="shared" si="4"/>
        <v>12.664556962025317</v>
      </c>
    </row>
    <row r="12" spans="1:20" ht="9.75" customHeight="1">
      <c r="A12" s="47" t="s">
        <v>33</v>
      </c>
      <c r="B12" s="94">
        <v>1</v>
      </c>
      <c r="C12" s="94">
        <v>1</v>
      </c>
      <c r="D12" s="104">
        <v>0</v>
      </c>
      <c r="E12" s="91">
        <f t="shared" si="5"/>
        <v>12</v>
      </c>
      <c r="F12" s="94">
        <v>10</v>
      </c>
      <c r="G12" s="104">
        <v>0</v>
      </c>
      <c r="H12" s="94">
        <v>2</v>
      </c>
      <c r="I12" s="94">
        <f t="shared" si="1"/>
        <v>27</v>
      </c>
      <c r="J12" s="94">
        <v>17</v>
      </c>
      <c r="K12" s="176">
        <v>10</v>
      </c>
      <c r="L12" s="177">
        <v>1</v>
      </c>
      <c r="M12" s="144">
        <v>0</v>
      </c>
      <c r="N12" s="141">
        <v>320</v>
      </c>
      <c r="O12" s="141">
        <v>178</v>
      </c>
      <c r="P12" s="141">
        <v>142</v>
      </c>
      <c r="Q12" s="77">
        <f t="shared" si="6"/>
        <v>12</v>
      </c>
      <c r="R12" s="50">
        <f t="shared" si="2"/>
        <v>320</v>
      </c>
      <c r="S12" s="51">
        <f t="shared" si="3"/>
        <v>26.666666666666668</v>
      </c>
      <c r="T12" s="52">
        <f t="shared" si="4"/>
        <v>11.851851851851851</v>
      </c>
    </row>
    <row r="13" spans="1:20" ht="9.75" customHeight="1">
      <c r="A13" s="47" t="s">
        <v>34</v>
      </c>
      <c r="B13" s="94">
        <v>1</v>
      </c>
      <c r="C13" s="94">
        <v>1</v>
      </c>
      <c r="D13" s="104">
        <v>0</v>
      </c>
      <c r="E13" s="91">
        <f t="shared" si="5"/>
        <v>9</v>
      </c>
      <c r="F13" s="94">
        <v>7</v>
      </c>
      <c r="G13" s="104">
        <v>0</v>
      </c>
      <c r="H13" s="94">
        <v>2</v>
      </c>
      <c r="I13" s="94">
        <f t="shared" si="1"/>
        <v>20</v>
      </c>
      <c r="J13" s="94">
        <v>12</v>
      </c>
      <c r="K13" s="176">
        <v>8</v>
      </c>
      <c r="L13" s="177">
        <v>2</v>
      </c>
      <c r="M13" s="144">
        <v>0</v>
      </c>
      <c r="N13" s="141">
        <v>217</v>
      </c>
      <c r="O13" s="141">
        <v>120</v>
      </c>
      <c r="P13" s="141">
        <v>97</v>
      </c>
      <c r="Q13" s="77">
        <f t="shared" si="6"/>
        <v>9</v>
      </c>
      <c r="R13" s="50">
        <f t="shared" si="2"/>
        <v>217</v>
      </c>
      <c r="S13" s="51">
        <f t="shared" si="3"/>
        <v>24.11111111111111</v>
      </c>
      <c r="T13" s="52">
        <f t="shared" si="4"/>
        <v>10.85</v>
      </c>
    </row>
    <row r="14" spans="1:20" ht="9.75" customHeight="1">
      <c r="A14" s="47" t="s">
        <v>35</v>
      </c>
      <c r="B14" s="94">
        <v>1</v>
      </c>
      <c r="C14" s="94">
        <v>1</v>
      </c>
      <c r="D14" s="104">
        <v>0</v>
      </c>
      <c r="E14" s="91">
        <f t="shared" si="5"/>
        <v>7</v>
      </c>
      <c r="F14" s="94">
        <v>6</v>
      </c>
      <c r="G14" s="104">
        <v>0</v>
      </c>
      <c r="H14" s="94">
        <v>1</v>
      </c>
      <c r="I14" s="94">
        <f t="shared" si="1"/>
        <v>16</v>
      </c>
      <c r="J14" s="94">
        <v>7</v>
      </c>
      <c r="K14" s="176">
        <v>9</v>
      </c>
      <c r="L14" s="177">
        <v>1</v>
      </c>
      <c r="M14" s="179">
        <v>1</v>
      </c>
      <c r="N14" s="141">
        <v>135</v>
      </c>
      <c r="O14" s="141">
        <v>62</v>
      </c>
      <c r="P14" s="141">
        <v>73</v>
      </c>
      <c r="Q14" s="77">
        <f t="shared" si="6"/>
        <v>7</v>
      </c>
      <c r="R14" s="50">
        <f t="shared" si="2"/>
        <v>135</v>
      </c>
      <c r="S14" s="51">
        <f t="shared" si="3"/>
        <v>19.285714285714285</v>
      </c>
      <c r="T14" s="52">
        <f t="shared" si="4"/>
        <v>8.4375</v>
      </c>
    </row>
    <row r="15" spans="1:20" ht="9.75" customHeight="1">
      <c r="A15" s="47" t="s">
        <v>36</v>
      </c>
      <c r="B15" s="94">
        <v>1</v>
      </c>
      <c r="C15" s="94">
        <v>1</v>
      </c>
      <c r="D15" s="104">
        <v>0</v>
      </c>
      <c r="E15" s="91">
        <f t="shared" si="5"/>
        <v>8</v>
      </c>
      <c r="F15" s="94">
        <v>6</v>
      </c>
      <c r="G15" s="104">
        <v>0</v>
      </c>
      <c r="H15" s="94">
        <v>2</v>
      </c>
      <c r="I15" s="94">
        <f t="shared" si="1"/>
        <v>19</v>
      </c>
      <c r="J15" s="94">
        <v>11</v>
      </c>
      <c r="K15" s="176">
        <v>8</v>
      </c>
      <c r="L15" s="177">
        <v>2</v>
      </c>
      <c r="M15" s="144">
        <v>0</v>
      </c>
      <c r="N15" s="141">
        <v>141</v>
      </c>
      <c r="O15" s="141">
        <v>76</v>
      </c>
      <c r="P15" s="141">
        <v>65</v>
      </c>
      <c r="Q15" s="77">
        <f t="shared" si="6"/>
        <v>8</v>
      </c>
      <c r="R15" s="50">
        <f t="shared" si="2"/>
        <v>141</v>
      </c>
      <c r="S15" s="51">
        <f t="shared" si="3"/>
        <v>17.625</v>
      </c>
      <c r="T15" s="52">
        <f t="shared" si="4"/>
        <v>7.421052631578948</v>
      </c>
    </row>
    <row r="16" spans="1:20" ht="9.75" customHeight="1">
      <c r="A16" s="47" t="s">
        <v>37</v>
      </c>
      <c r="B16" s="94">
        <v>1</v>
      </c>
      <c r="C16" s="94">
        <v>1</v>
      </c>
      <c r="D16" s="104">
        <v>0</v>
      </c>
      <c r="E16" s="91">
        <f t="shared" si="5"/>
        <v>8</v>
      </c>
      <c r="F16" s="94">
        <v>6</v>
      </c>
      <c r="G16" s="104">
        <v>0</v>
      </c>
      <c r="H16" s="94">
        <v>2</v>
      </c>
      <c r="I16" s="94">
        <f t="shared" si="1"/>
        <v>18</v>
      </c>
      <c r="J16" s="94">
        <v>8</v>
      </c>
      <c r="K16" s="176">
        <v>10</v>
      </c>
      <c r="L16" s="177">
        <v>1</v>
      </c>
      <c r="M16" s="144">
        <v>0</v>
      </c>
      <c r="N16" s="141">
        <v>129</v>
      </c>
      <c r="O16" s="141">
        <v>76</v>
      </c>
      <c r="P16" s="141">
        <v>53</v>
      </c>
      <c r="Q16" s="77">
        <f t="shared" si="6"/>
        <v>8</v>
      </c>
      <c r="R16" s="50">
        <f t="shared" si="2"/>
        <v>129</v>
      </c>
      <c r="S16" s="51">
        <f t="shared" si="3"/>
        <v>16.125</v>
      </c>
      <c r="T16" s="52">
        <f t="shared" si="4"/>
        <v>7.166666666666667</v>
      </c>
    </row>
    <row r="17" spans="1:20" ht="9.75" customHeight="1">
      <c r="A17" s="47" t="s">
        <v>38</v>
      </c>
      <c r="B17" s="94">
        <v>1</v>
      </c>
      <c r="C17" s="94">
        <v>1</v>
      </c>
      <c r="D17" s="104">
        <v>0</v>
      </c>
      <c r="E17" s="91">
        <f t="shared" si="5"/>
        <v>13</v>
      </c>
      <c r="F17" s="94">
        <v>11</v>
      </c>
      <c r="G17" s="104">
        <v>0</v>
      </c>
      <c r="H17" s="94">
        <v>2</v>
      </c>
      <c r="I17" s="94">
        <f t="shared" si="1"/>
        <v>27</v>
      </c>
      <c r="J17" s="94">
        <v>10</v>
      </c>
      <c r="K17" s="176">
        <v>17</v>
      </c>
      <c r="L17" s="177">
        <v>1</v>
      </c>
      <c r="M17" s="144">
        <v>0</v>
      </c>
      <c r="N17" s="141">
        <v>339</v>
      </c>
      <c r="O17" s="141">
        <v>172</v>
      </c>
      <c r="P17" s="141">
        <v>167</v>
      </c>
      <c r="Q17" s="77">
        <f t="shared" si="6"/>
        <v>13</v>
      </c>
      <c r="R17" s="50">
        <f t="shared" si="2"/>
        <v>339</v>
      </c>
      <c r="S17" s="51">
        <f t="shared" si="3"/>
        <v>26.076923076923077</v>
      </c>
      <c r="T17" s="52">
        <f t="shared" si="4"/>
        <v>12.555555555555555</v>
      </c>
    </row>
    <row r="18" spans="1:20" ht="9.75" customHeight="1">
      <c r="A18" s="47" t="s">
        <v>39</v>
      </c>
      <c r="B18" s="94">
        <v>1</v>
      </c>
      <c r="C18" s="94">
        <v>1</v>
      </c>
      <c r="D18" s="104">
        <v>0</v>
      </c>
      <c r="E18" s="91">
        <f t="shared" si="5"/>
        <v>13</v>
      </c>
      <c r="F18" s="94">
        <v>10</v>
      </c>
      <c r="G18" s="104">
        <v>0</v>
      </c>
      <c r="H18" s="94">
        <v>3</v>
      </c>
      <c r="I18" s="94">
        <f t="shared" si="1"/>
        <v>28</v>
      </c>
      <c r="J18" s="94">
        <v>18</v>
      </c>
      <c r="K18" s="176">
        <v>10</v>
      </c>
      <c r="L18" s="177">
        <v>2</v>
      </c>
      <c r="M18" s="144">
        <v>0</v>
      </c>
      <c r="N18" s="141">
        <v>307</v>
      </c>
      <c r="O18" s="141">
        <v>157</v>
      </c>
      <c r="P18" s="141">
        <v>150</v>
      </c>
      <c r="Q18" s="77">
        <f t="shared" si="6"/>
        <v>13</v>
      </c>
      <c r="R18" s="50">
        <f t="shared" si="2"/>
        <v>307</v>
      </c>
      <c r="S18" s="51">
        <f t="shared" si="3"/>
        <v>23.615384615384617</v>
      </c>
      <c r="T18" s="52">
        <f t="shared" si="4"/>
        <v>10.964285714285714</v>
      </c>
    </row>
    <row r="19" spans="1:20" ht="9.75" customHeight="1">
      <c r="A19" s="47" t="s">
        <v>69</v>
      </c>
      <c r="B19" s="94">
        <v>3</v>
      </c>
      <c r="C19" s="94">
        <v>3</v>
      </c>
      <c r="D19" s="104">
        <v>0</v>
      </c>
      <c r="E19" s="91">
        <f t="shared" si="5"/>
        <v>30</v>
      </c>
      <c r="F19" s="94">
        <v>24</v>
      </c>
      <c r="G19" s="104">
        <v>0</v>
      </c>
      <c r="H19" s="94">
        <v>6</v>
      </c>
      <c r="I19" s="94">
        <f t="shared" si="1"/>
        <v>71</v>
      </c>
      <c r="J19" s="94">
        <v>36</v>
      </c>
      <c r="K19" s="176">
        <v>35</v>
      </c>
      <c r="L19" s="177">
        <v>3</v>
      </c>
      <c r="M19" s="144">
        <v>0</v>
      </c>
      <c r="N19" s="141">
        <v>742</v>
      </c>
      <c r="O19" s="141">
        <v>387</v>
      </c>
      <c r="P19" s="141">
        <v>355</v>
      </c>
      <c r="Q19" s="77">
        <f t="shared" si="6"/>
        <v>10</v>
      </c>
      <c r="R19" s="50">
        <f t="shared" si="2"/>
        <v>247.33333333333334</v>
      </c>
      <c r="S19" s="51">
        <f t="shared" si="3"/>
        <v>24.733333333333334</v>
      </c>
      <c r="T19" s="52">
        <f t="shared" si="4"/>
        <v>10.450704225352112</v>
      </c>
    </row>
    <row r="20" spans="1:20" ht="9.75" customHeight="1">
      <c r="A20" s="47" t="s">
        <v>40</v>
      </c>
      <c r="B20" s="94">
        <v>1</v>
      </c>
      <c r="C20" s="94">
        <v>1</v>
      </c>
      <c r="D20" s="104">
        <v>0</v>
      </c>
      <c r="E20" s="91">
        <f t="shared" si="5"/>
        <v>7</v>
      </c>
      <c r="F20" s="94">
        <v>6</v>
      </c>
      <c r="G20" s="104">
        <v>0</v>
      </c>
      <c r="H20" s="94">
        <v>1</v>
      </c>
      <c r="I20" s="94">
        <f t="shared" si="1"/>
        <v>17</v>
      </c>
      <c r="J20" s="94">
        <v>9</v>
      </c>
      <c r="K20" s="176">
        <v>8</v>
      </c>
      <c r="L20" s="177">
        <v>1</v>
      </c>
      <c r="M20" s="144">
        <v>0</v>
      </c>
      <c r="N20" s="141">
        <v>170</v>
      </c>
      <c r="O20" s="141">
        <v>87</v>
      </c>
      <c r="P20" s="141">
        <v>83</v>
      </c>
      <c r="Q20" s="77">
        <f t="shared" si="6"/>
        <v>7</v>
      </c>
      <c r="R20" s="50">
        <f t="shared" si="2"/>
        <v>170</v>
      </c>
      <c r="S20" s="51">
        <f t="shared" si="3"/>
        <v>24.285714285714285</v>
      </c>
      <c r="T20" s="52">
        <f t="shared" si="4"/>
        <v>10</v>
      </c>
    </row>
    <row r="21" spans="1:20" ht="9.75" customHeight="1">
      <c r="A21" s="47" t="s">
        <v>41</v>
      </c>
      <c r="B21" s="94">
        <v>1</v>
      </c>
      <c r="C21" s="94">
        <v>1</v>
      </c>
      <c r="D21" s="104">
        <v>0</v>
      </c>
      <c r="E21" s="91">
        <f t="shared" si="5"/>
        <v>6</v>
      </c>
      <c r="F21" s="94">
        <v>4</v>
      </c>
      <c r="G21" s="104">
        <v>0</v>
      </c>
      <c r="H21" s="94">
        <v>2</v>
      </c>
      <c r="I21" s="94">
        <f t="shared" si="1"/>
        <v>16</v>
      </c>
      <c r="J21" s="94">
        <v>9</v>
      </c>
      <c r="K21" s="176">
        <v>7</v>
      </c>
      <c r="L21" s="177">
        <v>2</v>
      </c>
      <c r="M21" s="144">
        <v>0</v>
      </c>
      <c r="N21" s="141">
        <v>93</v>
      </c>
      <c r="O21" s="141">
        <v>39</v>
      </c>
      <c r="P21" s="141">
        <v>54</v>
      </c>
      <c r="Q21" s="77">
        <f t="shared" si="6"/>
        <v>6</v>
      </c>
      <c r="R21" s="50">
        <f t="shared" si="2"/>
        <v>93</v>
      </c>
      <c r="S21" s="51">
        <f t="shared" si="3"/>
        <v>15.5</v>
      </c>
      <c r="T21" s="52">
        <f t="shared" si="4"/>
        <v>5.8125</v>
      </c>
    </row>
    <row r="22" spans="1:20" ht="4.5" customHeight="1">
      <c r="A22" s="47"/>
      <c r="B22" s="22"/>
      <c r="C22" s="22"/>
      <c r="D22" s="104"/>
      <c r="E22" s="91"/>
      <c r="F22" s="22"/>
      <c r="G22" s="104"/>
      <c r="H22" s="22"/>
      <c r="I22" s="22"/>
      <c r="J22" s="22"/>
      <c r="K22" s="49"/>
      <c r="L22" s="139"/>
      <c r="M22" s="144"/>
      <c r="N22" s="123"/>
      <c r="O22" s="123"/>
      <c r="P22" s="123"/>
      <c r="Q22" s="77"/>
      <c r="R22" s="50"/>
      <c r="S22" s="50"/>
      <c r="T22" s="74"/>
    </row>
    <row r="23" spans="1:20" s="36" customFormat="1" ht="9.75" customHeight="1">
      <c r="A23" s="53" t="s">
        <v>71</v>
      </c>
      <c r="B23" s="91">
        <f>SUM(C23:D23)</f>
        <v>63</v>
      </c>
      <c r="C23" s="91">
        <f aca="true" t="shared" si="7" ref="C23:P23">SUM(C24:C32)</f>
        <v>63</v>
      </c>
      <c r="D23" s="120">
        <v>0</v>
      </c>
      <c r="E23" s="91">
        <f t="shared" si="5"/>
        <v>675</v>
      </c>
      <c r="F23" s="91">
        <f t="shared" si="7"/>
        <v>534</v>
      </c>
      <c r="G23" s="120">
        <v>0</v>
      </c>
      <c r="H23" s="91">
        <f t="shared" si="7"/>
        <v>141</v>
      </c>
      <c r="I23" s="110">
        <f t="shared" si="1"/>
        <v>1458</v>
      </c>
      <c r="J23" s="91">
        <f t="shared" si="7"/>
        <v>865</v>
      </c>
      <c r="K23" s="90">
        <f t="shared" si="7"/>
        <v>593</v>
      </c>
      <c r="L23" s="140">
        <f t="shared" si="7"/>
        <v>78</v>
      </c>
      <c r="M23" s="132">
        <f t="shared" si="7"/>
        <v>3</v>
      </c>
      <c r="N23" s="155">
        <f t="shared" si="7"/>
        <v>17001</v>
      </c>
      <c r="O23" s="155">
        <f t="shared" si="7"/>
        <v>8763</v>
      </c>
      <c r="P23" s="155">
        <f t="shared" si="7"/>
        <v>8238</v>
      </c>
      <c r="Q23" s="76">
        <f>E23/B23</f>
        <v>10.714285714285714</v>
      </c>
      <c r="R23" s="56">
        <f t="shared" si="2"/>
        <v>269.85714285714283</v>
      </c>
      <c r="S23" s="57">
        <f t="shared" si="3"/>
        <v>25.186666666666667</v>
      </c>
      <c r="T23" s="58">
        <f t="shared" si="4"/>
        <v>11.660493827160494</v>
      </c>
    </row>
    <row r="24" spans="1:20" ht="9.75" customHeight="1">
      <c r="A24" s="47" t="s">
        <v>42</v>
      </c>
      <c r="B24" s="94">
        <v>22</v>
      </c>
      <c r="C24" s="94">
        <v>22</v>
      </c>
      <c r="D24" s="104">
        <v>0</v>
      </c>
      <c r="E24" s="91">
        <f t="shared" si="5"/>
        <v>251</v>
      </c>
      <c r="F24" s="94">
        <v>208</v>
      </c>
      <c r="G24" s="104">
        <v>0</v>
      </c>
      <c r="H24" s="94">
        <v>43</v>
      </c>
      <c r="I24" s="94">
        <f t="shared" si="1"/>
        <v>531</v>
      </c>
      <c r="J24" s="94">
        <v>299</v>
      </c>
      <c r="K24" s="176">
        <v>232</v>
      </c>
      <c r="L24" s="177">
        <v>25</v>
      </c>
      <c r="M24" s="179">
        <v>3</v>
      </c>
      <c r="N24" s="141">
        <v>6634</v>
      </c>
      <c r="O24" s="141">
        <v>3442</v>
      </c>
      <c r="P24" s="141">
        <v>3192</v>
      </c>
      <c r="Q24" s="77">
        <f t="shared" si="6"/>
        <v>11.409090909090908</v>
      </c>
      <c r="R24" s="50">
        <f t="shared" si="2"/>
        <v>301.54545454545456</v>
      </c>
      <c r="S24" s="51">
        <f t="shared" si="3"/>
        <v>26.43027888446215</v>
      </c>
      <c r="T24" s="52">
        <f t="shared" si="4"/>
        <v>12.493408662900189</v>
      </c>
    </row>
    <row r="25" spans="1:20" ht="9.75" customHeight="1">
      <c r="A25" s="47" t="s">
        <v>43</v>
      </c>
      <c r="B25" s="94">
        <v>4</v>
      </c>
      <c r="C25" s="94">
        <v>4</v>
      </c>
      <c r="D25" s="104">
        <v>0</v>
      </c>
      <c r="E25" s="91">
        <f t="shared" si="5"/>
        <v>42</v>
      </c>
      <c r="F25" s="94">
        <v>33</v>
      </c>
      <c r="G25" s="104">
        <v>0</v>
      </c>
      <c r="H25" s="94">
        <v>9</v>
      </c>
      <c r="I25" s="94">
        <f t="shared" si="1"/>
        <v>95</v>
      </c>
      <c r="J25" s="94">
        <v>54</v>
      </c>
      <c r="K25" s="176">
        <v>41</v>
      </c>
      <c r="L25" s="177">
        <v>7</v>
      </c>
      <c r="M25" s="144">
        <v>0</v>
      </c>
      <c r="N25" s="141">
        <v>1019</v>
      </c>
      <c r="O25" s="141">
        <v>532</v>
      </c>
      <c r="P25" s="141">
        <v>487</v>
      </c>
      <c r="Q25" s="77">
        <f t="shared" si="6"/>
        <v>10.5</v>
      </c>
      <c r="R25" s="50">
        <f t="shared" si="2"/>
        <v>254.75</v>
      </c>
      <c r="S25" s="51">
        <f t="shared" si="3"/>
        <v>24.261904761904763</v>
      </c>
      <c r="T25" s="52">
        <f t="shared" si="4"/>
        <v>10.726315789473684</v>
      </c>
    </row>
    <row r="26" spans="1:20" ht="9.75" customHeight="1">
      <c r="A26" s="47" t="s">
        <v>44</v>
      </c>
      <c r="B26" s="94">
        <v>3</v>
      </c>
      <c r="C26" s="94">
        <v>3</v>
      </c>
      <c r="D26" s="104">
        <v>0</v>
      </c>
      <c r="E26" s="91">
        <f t="shared" si="5"/>
        <v>29</v>
      </c>
      <c r="F26" s="94">
        <v>21</v>
      </c>
      <c r="G26" s="104">
        <v>0</v>
      </c>
      <c r="H26" s="94">
        <v>8</v>
      </c>
      <c r="I26" s="94">
        <f t="shared" si="1"/>
        <v>67</v>
      </c>
      <c r="J26" s="94">
        <v>44</v>
      </c>
      <c r="K26" s="176">
        <v>23</v>
      </c>
      <c r="L26" s="177">
        <v>4</v>
      </c>
      <c r="M26" s="144">
        <v>0</v>
      </c>
      <c r="N26" s="141">
        <v>668</v>
      </c>
      <c r="O26" s="141">
        <v>360</v>
      </c>
      <c r="P26" s="141">
        <v>308</v>
      </c>
      <c r="Q26" s="77">
        <f t="shared" si="6"/>
        <v>9.666666666666666</v>
      </c>
      <c r="R26" s="50">
        <f t="shared" si="2"/>
        <v>222.66666666666666</v>
      </c>
      <c r="S26" s="51">
        <f t="shared" si="3"/>
        <v>23.03448275862069</v>
      </c>
      <c r="T26" s="52">
        <f t="shared" si="4"/>
        <v>9.970149253731343</v>
      </c>
    </row>
    <row r="27" spans="1:20" ht="9.75" customHeight="1">
      <c r="A27" s="47" t="s">
        <v>45</v>
      </c>
      <c r="B27" s="94">
        <v>6</v>
      </c>
      <c r="C27" s="94">
        <v>6</v>
      </c>
      <c r="D27" s="104">
        <v>0</v>
      </c>
      <c r="E27" s="91">
        <f t="shared" si="5"/>
        <v>40</v>
      </c>
      <c r="F27" s="94">
        <v>28</v>
      </c>
      <c r="G27" s="104">
        <v>0</v>
      </c>
      <c r="H27" s="94">
        <v>12</v>
      </c>
      <c r="I27" s="94">
        <f t="shared" si="1"/>
        <v>95</v>
      </c>
      <c r="J27" s="94">
        <v>60</v>
      </c>
      <c r="K27" s="176">
        <v>35</v>
      </c>
      <c r="L27" s="177">
        <v>8</v>
      </c>
      <c r="M27" s="144">
        <v>0</v>
      </c>
      <c r="N27" s="141">
        <v>777</v>
      </c>
      <c r="O27" s="141">
        <v>369</v>
      </c>
      <c r="P27" s="141">
        <v>408</v>
      </c>
      <c r="Q27" s="77">
        <f t="shared" si="6"/>
        <v>6.666666666666667</v>
      </c>
      <c r="R27" s="50">
        <f t="shared" si="2"/>
        <v>129.5</v>
      </c>
      <c r="S27" s="51">
        <f t="shared" si="3"/>
        <v>19.425</v>
      </c>
      <c r="T27" s="52">
        <f t="shared" si="4"/>
        <v>8.178947368421053</v>
      </c>
    </row>
    <row r="28" spans="1:20" ht="9.75" customHeight="1">
      <c r="A28" s="47" t="s">
        <v>46</v>
      </c>
      <c r="B28" s="94">
        <v>1</v>
      </c>
      <c r="C28" s="94">
        <v>1</v>
      </c>
      <c r="D28" s="104">
        <v>0</v>
      </c>
      <c r="E28" s="91">
        <f t="shared" si="5"/>
        <v>7</v>
      </c>
      <c r="F28" s="94">
        <v>5</v>
      </c>
      <c r="G28" s="104">
        <v>0</v>
      </c>
      <c r="H28" s="94">
        <v>2</v>
      </c>
      <c r="I28" s="94">
        <f t="shared" si="1"/>
        <v>17</v>
      </c>
      <c r="J28" s="94">
        <v>11</v>
      </c>
      <c r="K28" s="176">
        <v>6</v>
      </c>
      <c r="L28" s="177">
        <v>1</v>
      </c>
      <c r="M28" s="144">
        <v>0</v>
      </c>
      <c r="N28" s="141">
        <v>111</v>
      </c>
      <c r="O28" s="141">
        <v>64</v>
      </c>
      <c r="P28" s="141">
        <v>47</v>
      </c>
      <c r="Q28" s="77">
        <f t="shared" si="6"/>
        <v>7</v>
      </c>
      <c r="R28" s="50">
        <f t="shared" si="2"/>
        <v>111</v>
      </c>
      <c r="S28" s="51">
        <f t="shared" si="3"/>
        <v>15.857142857142858</v>
      </c>
      <c r="T28" s="52">
        <f t="shared" si="4"/>
        <v>6.529411764705882</v>
      </c>
    </row>
    <row r="29" spans="1:20" ht="9.75" customHeight="1">
      <c r="A29" s="47" t="s">
        <v>47</v>
      </c>
      <c r="B29" s="94">
        <v>12</v>
      </c>
      <c r="C29" s="94">
        <v>12</v>
      </c>
      <c r="D29" s="104">
        <v>0</v>
      </c>
      <c r="E29" s="91">
        <f t="shared" si="5"/>
        <v>135</v>
      </c>
      <c r="F29" s="94">
        <v>106</v>
      </c>
      <c r="G29" s="104">
        <v>0</v>
      </c>
      <c r="H29" s="94">
        <v>29</v>
      </c>
      <c r="I29" s="94">
        <f t="shared" si="1"/>
        <v>282</v>
      </c>
      <c r="J29" s="94">
        <v>174</v>
      </c>
      <c r="K29" s="176">
        <v>108</v>
      </c>
      <c r="L29" s="177">
        <v>14</v>
      </c>
      <c r="M29" s="144">
        <v>0</v>
      </c>
      <c r="N29" s="141">
        <v>3467</v>
      </c>
      <c r="O29" s="141">
        <v>1773</v>
      </c>
      <c r="P29" s="141">
        <v>1694</v>
      </c>
      <c r="Q29" s="77">
        <f t="shared" si="6"/>
        <v>11.25</v>
      </c>
      <c r="R29" s="50">
        <f t="shared" si="2"/>
        <v>288.9166666666667</v>
      </c>
      <c r="S29" s="51">
        <f t="shared" si="3"/>
        <v>25.68148148148148</v>
      </c>
      <c r="T29" s="52">
        <f t="shared" si="4"/>
        <v>12.294326241134751</v>
      </c>
    </row>
    <row r="30" spans="1:20" ht="9.75" customHeight="1">
      <c r="A30" s="47" t="s">
        <v>48</v>
      </c>
      <c r="B30" s="94">
        <v>7</v>
      </c>
      <c r="C30" s="94">
        <v>7</v>
      </c>
      <c r="D30" s="104">
        <v>0</v>
      </c>
      <c r="E30" s="91">
        <f t="shared" si="5"/>
        <v>73</v>
      </c>
      <c r="F30" s="94">
        <v>56</v>
      </c>
      <c r="G30" s="104">
        <v>0</v>
      </c>
      <c r="H30" s="94">
        <v>17</v>
      </c>
      <c r="I30" s="94">
        <f t="shared" si="1"/>
        <v>169</v>
      </c>
      <c r="J30" s="94">
        <v>102</v>
      </c>
      <c r="K30" s="176">
        <v>67</v>
      </c>
      <c r="L30" s="177">
        <v>9</v>
      </c>
      <c r="M30" s="144">
        <v>0</v>
      </c>
      <c r="N30" s="141">
        <v>1838</v>
      </c>
      <c r="O30" s="141">
        <v>960</v>
      </c>
      <c r="P30" s="141">
        <v>878</v>
      </c>
      <c r="Q30" s="77">
        <f t="shared" si="6"/>
        <v>10.428571428571429</v>
      </c>
      <c r="R30" s="50">
        <f t="shared" si="2"/>
        <v>262.57142857142856</v>
      </c>
      <c r="S30" s="51">
        <f t="shared" si="3"/>
        <v>25.17808219178082</v>
      </c>
      <c r="T30" s="52">
        <f t="shared" si="4"/>
        <v>10.875739644970414</v>
      </c>
    </row>
    <row r="31" spans="1:20" ht="9.75" customHeight="1">
      <c r="A31" s="47" t="s">
        <v>49</v>
      </c>
      <c r="B31" s="94">
        <v>3</v>
      </c>
      <c r="C31" s="94">
        <v>3</v>
      </c>
      <c r="D31" s="104">
        <v>0</v>
      </c>
      <c r="E31" s="91">
        <f t="shared" si="5"/>
        <v>35</v>
      </c>
      <c r="F31" s="94">
        <v>27</v>
      </c>
      <c r="G31" s="104">
        <v>0</v>
      </c>
      <c r="H31" s="94">
        <v>8</v>
      </c>
      <c r="I31" s="94">
        <f t="shared" si="1"/>
        <v>76</v>
      </c>
      <c r="J31" s="94">
        <v>44</v>
      </c>
      <c r="K31" s="176">
        <v>32</v>
      </c>
      <c r="L31" s="177">
        <v>4</v>
      </c>
      <c r="M31" s="144">
        <v>0</v>
      </c>
      <c r="N31" s="141">
        <v>875</v>
      </c>
      <c r="O31" s="141">
        <v>464</v>
      </c>
      <c r="P31" s="141">
        <v>411</v>
      </c>
      <c r="Q31" s="77">
        <f t="shared" si="6"/>
        <v>11.666666666666666</v>
      </c>
      <c r="R31" s="50">
        <f t="shared" si="2"/>
        <v>291.6666666666667</v>
      </c>
      <c r="S31" s="51">
        <f t="shared" si="3"/>
        <v>25</v>
      </c>
      <c r="T31" s="52">
        <f t="shared" si="4"/>
        <v>11.513157894736842</v>
      </c>
    </row>
    <row r="32" spans="1:20" ht="9.75" customHeight="1">
      <c r="A32" s="47" t="s">
        <v>100</v>
      </c>
      <c r="B32" s="94">
        <v>5</v>
      </c>
      <c r="C32" s="94">
        <v>5</v>
      </c>
      <c r="D32" s="104">
        <v>0</v>
      </c>
      <c r="E32" s="91">
        <f t="shared" si="5"/>
        <v>63</v>
      </c>
      <c r="F32" s="94">
        <v>50</v>
      </c>
      <c r="G32" s="104">
        <v>0</v>
      </c>
      <c r="H32" s="94">
        <v>13</v>
      </c>
      <c r="I32" s="94">
        <f t="shared" si="1"/>
        <v>126</v>
      </c>
      <c r="J32" s="94">
        <v>77</v>
      </c>
      <c r="K32" s="176">
        <v>49</v>
      </c>
      <c r="L32" s="177">
        <v>6</v>
      </c>
      <c r="M32" s="144">
        <v>0</v>
      </c>
      <c r="N32" s="141">
        <v>1612</v>
      </c>
      <c r="O32" s="141">
        <v>799</v>
      </c>
      <c r="P32" s="141">
        <v>813</v>
      </c>
      <c r="Q32" s="77">
        <f t="shared" si="6"/>
        <v>12.6</v>
      </c>
      <c r="R32" s="50">
        <f t="shared" si="2"/>
        <v>322.4</v>
      </c>
      <c r="S32" s="51">
        <f t="shared" si="3"/>
        <v>25.58730158730159</v>
      </c>
      <c r="T32" s="78">
        <f t="shared" si="4"/>
        <v>12.793650793650794</v>
      </c>
    </row>
    <row r="33" spans="1:20" ht="4.5" customHeight="1">
      <c r="A33" s="47"/>
      <c r="B33" s="22"/>
      <c r="C33" s="22"/>
      <c r="D33" s="104"/>
      <c r="E33" s="91"/>
      <c r="F33" s="22"/>
      <c r="G33" s="104"/>
      <c r="H33" s="22"/>
      <c r="I33" s="22"/>
      <c r="J33" s="22"/>
      <c r="K33" s="49"/>
      <c r="L33" s="139"/>
      <c r="M33" s="123"/>
      <c r="N33" s="123"/>
      <c r="O33" s="123"/>
      <c r="P33" s="123"/>
      <c r="Q33" s="77"/>
      <c r="R33" s="50"/>
      <c r="S33" s="50"/>
      <c r="T33" s="79"/>
    </row>
    <row r="34" spans="1:20" s="36" customFormat="1" ht="9.75" customHeight="1">
      <c r="A34" s="53" t="s">
        <v>72</v>
      </c>
      <c r="B34" s="20">
        <f>SUM(C34:D34)</f>
        <v>55</v>
      </c>
      <c r="C34" s="20">
        <f aca="true" t="shared" si="8" ref="C34:P34">C35</f>
        <v>55</v>
      </c>
      <c r="D34" s="120">
        <v>0</v>
      </c>
      <c r="E34" s="91">
        <f t="shared" si="5"/>
        <v>754</v>
      </c>
      <c r="F34" s="20">
        <f t="shared" si="8"/>
        <v>666</v>
      </c>
      <c r="G34" s="120">
        <v>0</v>
      </c>
      <c r="H34" s="20">
        <f t="shared" si="8"/>
        <v>88</v>
      </c>
      <c r="I34" s="20">
        <f t="shared" si="1"/>
        <v>1506</v>
      </c>
      <c r="J34" s="20">
        <f t="shared" si="8"/>
        <v>846</v>
      </c>
      <c r="K34" s="55">
        <f t="shared" si="8"/>
        <v>660</v>
      </c>
      <c r="L34" s="138">
        <f t="shared" si="8"/>
        <v>67</v>
      </c>
      <c r="M34" s="131">
        <f t="shared" si="8"/>
        <v>8</v>
      </c>
      <c r="N34" s="131">
        <f t="shared" si="8"/>
        <v>22844</v>
      </c>
      <c r="O34" s="131">
        <f t="shared" si="8"/>
        <v>11689</v>
      </c>
      <c r="P34" s="131">
        <f t="shared" si="8"/>
        <v>11155</v>
      </c>
      <c r="Q34" s="76">
        <f>E34/B34</f>
        <v>13.709090909090909</v>
      </c>
      <c r="R34" s="56">
        <f t="shared" si="2"/>
        <v>415.3454545454546</v>
      </c>
      <c r="S34" s="57">
        <f t="shared" si="3"/>
        <v>30.29708222811671</v>
      </c>
      <c r="T34" s="80">
        <f>N34/I34</f>
        <v>15.168658698539177</v>
      </c>
    </row>
    <row r="35" spans="1:20" s="3" customFormat="1" ht="9.75" customHeight="1">
      <c r="A35" s="157" t="s">
        <v>50</v>
      </c>
      <c r="B35" s="161">
        <v>55</v>
      </c>
      <c r="C35" s="180">
        <v>55</v>
      </c>
      <c r="D35" s="144">
        <v>0</v>
      </c>
      <c r="E35" s="132">
        <f t="shared" si="5"/>
        <v>754</v>
      </c>
      <c r="F35" s="180">
        <v>666</v>
      </c>
      <c r="G35" s="144">
        <v>0</v>
      </c>
      <c r="H35" s="180">
        <v>88</v>
      </c>
      <c r="I35" s="141">
        <f t="shared" si="1"/>
        <v>1506</v>
      </c>
      <c r="J35" s="179">
        <v>846</v>
      </c>
      <c r="K35" s="177">
        <v>660</v>
      </c>
      <c r="L35" s="177">
        <v>67</v>
      </c>
      <c r="M35" s="179">
        <v>8</v>
      </c>
      <c r="N35" s="141">
        <f>SUM(O35:P35)</f>
        <v>22844</v>
      </c>
      <c r="O35" s="141">
        <v>11689</v>
      </c>
      <c r="P35" s="141">
        <v>11155</v>
      </c>
      <c r="Q35" s="162">
        <f t="shared" si="6"/>
        <v>13.709090909090909</v>
      </c>
      <c r="R35" s="158">
        <f t="shared" si="2"/>
        <v>415.3454545454546</v>
      </c>
      <c r="S35" s="159">
        <f t="shared" si="3"/>
        <v>30.29708222811671</v>
      </c>
      <c r="T35" s="163">
        <f t="shared" si="4"/>
        <v>15.168658698539177</v>
      </c>
    </row>
    <row r="36" spans="1:19" ht="4.5" customHeight="1">
      <c r="A36" s="43"/>
      <c r="B36" s="46"/>
      <c r="C36" s="46"/>
      <c r="D36" s="46"/>
      <c r="E36" s="91"/>
      <c r="F36" s="46"/>
      <c r="G36" s="104"/>
      <c r="H36" s="46"/>
      <c r="I36" s="46"/>
      <c r="J36" s="46"/>
      <c r="M36" s="145"/>
      <c r="N36" s="123"/>
      <c r="O36" s="123"/>
      <c r="P36" s="123"/>
      <c r="Q36" s="43"/>
      <c r="R36" s="46"/>
      <c r="S36" s="46"/>
    </row>
    <row r="37" spans="1:20" s="36" customFormat="1" ht="9.75" customHeight="1">
      <c r="A37" s="53" t="s">
        <v>75</v>
      </c>
      <c r="B37" s="20">
        <f>SUM(C37:D37)</f>
        <v>2</v>
      </c>
      <c r="C37" s="20">
        <f>SUM(C38:C39)</f>
        <v>2</v>
      </c>
      <c r="D37" s="69">
        <f>SUM(D38:D39)</f>
        <v>0</v>
      </c>
      <c r="E37" s="91">
        <f t="shared" si="5"/>
        <v>12</v>
      </c>
      <c r="F37" s="20">
        <f aca="true" t="shared" si="9" ref="F37:P37">SUM(F38:F39)</f>
        <v>12</v>
      </c>
      <c r="G37" s="120">
        <v>0</v>
      </c>
      <c r="H37" s="69">
        <f t="shared" si="9"/>
        <v>0</v>
      </c>
      <c r="I37" s="20">
        <f t="shared" si="9"/>
        <v>35</v>
      </c>
      <c r="J37" s="20">
        <f t="shared" si="9"/>
        <v>22</v>
      </c>
      <c r="K37" s="55">
        <f t="shared" si="9"/>
        <v>13</v>
      </c>
      <c r="L37" s="138">
        <f t="shared" si="9"/>
        <v>2</v>
      </c>
      <c r="M37" s="131">
        <f t="shared" si="9"/>
        <v>1</v>
      </c>
      <c r="N37" s="131">
        <f t="shared" si="9"/>
        <v>479</v>
      </c>
      <c r="O37" s="131">
        <f t="shared" si="9"/>
        <v>240</v>
      </c>
      <c r="P37" s="131">
        <f t="shared" si="9"/>
        <v>239</v>
      </c>
      <c r="Q37" s="76">
        <f>E37/B37</f>
        <v>6</v>
      </c>
      <c r="R37" s="56">
        <f>N37/C37</f>
        <v>239.5</v>
      </c>
      <c r="S37" s="57">
        <f>N37/E37</f>
        <v>39.916666666666664</v>
      </c>
      <c r="T37" s="80">
        <f>N37/I37</f>
        <v>13.685714285714285</v>
      </c>
    </row>
    <row r="38" spans="1:20" ht="9.75" customHeight="1">
      <c r="A38" s="47" t="s">
        <v>101</v>
      </c>
      <c r="B38" s="94">
        <f>SUM(C38:D38)</f>
        <v>1</v>
      </c>
      <c r="C38" s="94">
        <v>1</v>
      </c>
      <c r="D38" s="70">
        <f>SUM(D39:D40)</f>
        <v>0</v>
      </c>
      <c r="E38" s="91">
        <f t="shared" si="5"/>
        <v>6</v>
      </c>
      <c r="F38" s="94">
        <v>6</v>
      </c>
      <c r="G38" s="104">
        <v>0</v>
      </c>
      <c r="H38" s="70">
        <f>SUM(H39:H40)</f>
        <v>0</v>
      </c>
      <c r="I38" s="94">
        <v>18</v>
      </c>
      <c r="J38" s="94">
        <v>10</v>
      </c>
      <c r="K38" s="176">
        <v>8</v>
      </c>
      <c r="L38" s="177">
        <v>1</v>
      </c>
      <c r="M38" s="144">
        <v>0</v>
      </c>
      <c r="N38" s="141">
        <v>239</v>
      </c>
      <c r="O38" s="141">
        <v>120</v>
      </c>
      <c r="P38" s="141">
        <v>119</v>
      </c>
      <c r="Q38" s="77">
        <f>E38/B38</f>
        <v>6</v>
      </c>
      <c r="R38" s="50">
        <f>N38/C38</f>
        <v>239</v>
      </c>
      <c r="S38" s="51">
        <f>N38/E38</f>
        <v>39.833333333333336</v>
      </c>
      <c r="T38" s="52">
        <f>N38/I38</f>
        <v>13.277777777777779</v>
      </c>
    </row>
    <row r="39" spans="1:20" ht="9.75" customHeight="1">
      <c r="A39" s="59" t="s">
        <v>91</v>
      </c>
      <c r="B39" s="181">
        <f>SUM(C39:D39)</f>
        <v>1</v>
      </c>
      <c r="C39" s="181">
        <v>1</v>
      </c>
      <c r="D39" s="60">
        <f>SUM(D40:D41)</f>
        <v>0</v>
      </c>
      <c r="E39" s="182">
        <f t="shared" si="5"/>
        <v>6</v>
      </c>
      <c r="F39" s="181">
        <v>6</v>
      </c>
      <c r="G39" s="105">
        <v>0</v>
      </c>
      <c r="H39" s="60">
        <f>SUM(H40:H41)</f>
        <v>0</v>
      </c>
      <c r="I39" s="181">
        <v>17</v>
      </c>
      <c r="J39" s="181">
        <v>12</v>
      </c>
      <c r="K39" s="183">
        <v>5</v>
      </c>
      <c r="L39" s="184">
        <v>1</v>
      </c>
      <c r="M39" s="185">
        <v>1</v>
      </c>
      <c r="N39" s="186">
        <v>240</v>
      </c>
      <c r="O39" s="186">
        <v>120</v>
      </c>
      <c r="P39" s="186">
        <v>120</v>
      </c>
      <c r="Q39" s="106">
        <f t="shared" si="6"/>
        <v>6</v>
      </c>
      <c r="R39" s="61">
        <f t="shared" si="2"/>
        <v>240</v>
      </c>
      <c r="S39" s="62">
        <f t="shared" si="3"/>
        <v>40</v>
      </c>
      <c r="T39" s="81">
        <f t="shared" si="4"/>
        <v>14.117647058823529</v>
      </c>
    </row>
    <row r="40" spans="1:20" ht="7.5" customHeight="1">
      <c r="A40" s="103" t="s">
        <v>92</v>
      </c>
      <c r="D40" s="82"/>
      <c r="E40" s="49"/>
      <c r="G40" s="82"/>
      <c r="H40" s="82"/>
      <c r="L40" s="146"/>
      <c r="M40" s="146"/>
      <c r="Q40" s="79"/>
      <c r="R40" s="79"/>
      <c r="S40" s="78"/>
      <c r="T40" s="78"/>
    </row>
    <row r="41" ht="4.5" customHeight="1"/>
    <row r="42" spans="1:16" s="29" customFormat="1" ht="10.5" customHeight="1">
      <c r="A42" s="28" t="s">
        <v>95</v>
      </c>
      <c r="B42" s="28"/>
      <c r="C42" s="28"/>
      <c r="D42" s="28"/>
      <c r="E42" s="28"/>
      <c r="F42" s="28"/>
      <c r="G42" s="28"/>
      <c r="L42" s="147"/>
      <c r="M42" s="148"/>
      <c r="N42" s="148"/>
      <c r="O42" s="148"/>
      <c r="P42" s="148"/>
    </row>
    <row r="43" spans="1:20" ht="3" customHeight="1">
      <c r="A43" s="83"/>
      <c r="B43" s="84"/>
      <c r="C43" s="83"/>
      <c r="D43" s="84"/>
      <c r="E43" s="85"/>
      <c r="F43" s="84"/>
      <c r="G43" s="86"/>
      <c r="H43" s="84"/>
      <c r="I43" s="86"/>
      <c r="J43" s="84"/>
      <c r="K43" s="86"/>
      <c r="L43" s="149"/>
      <c r="M43" s="150"/>
      <c r="N43" s="156"/>
      <c r="O43" s="150"/>
      <c r="P43" s="156"/>
      <c r="Q43" s="84"/>
      <c r="R43" s="84"/>
      <c r="S43" s="84"/>
      <c r="T43" s="85"/>
    </row>
    <row r="44" spans="1:20" ht="9.75" customHeight="1">
      <c r="A44" s="47" t="s">
        <v>118</v>
      </c>
      <c r="B44" s="22">
        <v>2</v>
      </c>
      <c r="C44" s="22">
        <v>2</v>
      </c>
      <c r="D44" s="70">
        <v>0</v>
      </c>
      <c r="E44" s="22">
        <v>36</v>
      </c>
      <c r="F44" s="22">
        <v>32</v>
      </c>
      <c r="G44" s="70">
        <v>0</v>
      </c>
      <c r="H44" s="22">
        <v>4</v>
      </c>
      <c r="I44" s="22">
        <v>71</v>
      </c>
      <c r="J44" s="22">
        <v>34</v>
      </c>
      <c r="K44" s="48">
        <v>37</v>
      </c>
      <c r="L44" s="151">
        <v>4</v>
      </c>
      <c r="M44" s="151">
        <v>1</v>
      </c>
      <c r="N44" s="123">
        <v>749</v>
      </c>
      <c r="O44" s="123">
        <v>383</v>
      </c>
      <c r="P44" s="123">
        <v>366</v>
      </c>
      <c r="Q44" s="50">
        <v>18</v>
      </c>
      <c r="R44" s="50">
        <v>374.5</v>
      </c>
      <c r="S44" s="51">
        <v>20.805555555555557</v>
      </c>
      <c r="T44" s="52">
        <v>10.549295774647888</v>
      </c>
    </row>
    <row r="45" spans="1:20" ht="3" customHeight="1">
      <c r="A45" s="47"/>
      <c r="B45" s="22"/>
      <c r="C45" s="23"/>
      <c r="D45" s="70"/>
      <c r="E45" s="48"/>
      <c r="F45" s="22"/>
      <c r="G45" s="101"/>
      <c r="H45" s="70"/>
      <c r="I45" s="49"/>
      <c r="J45" s="22"/>
      <c r="K45" s="49"/>
      <c r="L45" s="151"/>
      <c r="M45" s="152"/>
      <c r="N45" s="123"/>
      <c r="O45" s="139"/>
      <c r="P45" s="123"/>
      <c r="Q45" s="50"/>
      <c r="R45" s="50"/>
      <c r="S45" s="51"/>
      <c r="T45" s="52"/>
    </row>
    <row r="46" spans="1:20" s="36" customFormat="1" ht="9.75" customHeight="1">
      <c r="A46" s="53" t="s">
        <v>132</v>
      </c>
      <c r="B46" s="20">
        <f>SUM(B48:B49)</f>
        <v>2</v>
      </c>
      <c r="C46" s="20">
        <f>SUM(C48:C49)</f>
        <v>2</v>
      </c>
      <c r="D46" s="69">
        <f>SUM(D48:D49)</f>
        <v>0</v>
      </c>
      <c r="E46" s="20">
        <f>SUM(F46:H46)</f>
        <v>35</v>
      </c>
      <c r="F46" s="20">
        <f aca="true" t="shared" si="10" ref="F46:P46">SUM(F48:F49)</f>
        <v>31</v>
      </c>
      <c r="G46" s="69">
        <f t="shared" si="10"/>
        <v>0</v>
      </c>
      <c r="H46" s="20">
        <f t="shared" si="10"/>
        <v>4</v>
      </c>
      <c r="I46" s="20">
        <f t="shared" si="10"/>
        <v>69</v>
      </c>
      <c r="J46" s="20">
        <f t="shared" si="10"/>
        <v>33</v>
      </c>
      <c r="K46" s="54">
        <f t="shared" si="10"/>
        <v>36</v>
      </c>
      <c r="L46" s="153">
        <f t="shared" si="10"/>
        <v>4</v>
      </c>
      <c r="M46" s="131">
        <f t="shared" si="10"/>
        <v>1</v>
      </c>
      <c r="N46" s="131">
        <f t="shared" si="10"/>
        <v>765</v>
      </c>
      <c r="O46" s="131">
        <f t="shared" si="10"/>
        <v>401</v>
      </c>
      <c r="P46" s="131">
        <f t="shared" si="10"/>
        <v>364</v>
      </c>
      <c r="Q46" s="56">
        <f>E46/B46</f>
        <v>17.5</v>
      </c>
      <c r="R46" s="56">
        <f>N46/C46</f>
        <v>382.5</v>
      </c>
      <c r="S46" s="57">
        <f>N46/E46</f>
        <v>21.857142857142858</v>
      </c>
      <c r="T46" s="58">
        <f>N46/I46</f>
        <v>11.08695652173913</v>
      </c>
    </row>
    <row r="47" spans="1:20" ht="3" customHeight="1">
      <c r="A47" s="47"/>
      <c r="B47" s="22"/>
      <c r="C47" s="23"/>
      <c r="D47" s="22"/>
      <c r="E47" s="48"/>
      <c r="F47" s="22"/>
      <c r="G47" s="49"/>
      <c r="H47" s="22"/>
      <c r="I47" s="49"/>
      <c r="J47" s="22"/>
      <c r="K47" s="49"/>
      <c r="L47" s="151"/>
      <c r="M47" s="139"/>
      <c r="N47" s="123"/>
      <c r="O47" s="139"/>
      <c r="P47" s="123"/>
      <c r="Q47" s="50"/>
      <c r="R47" s="50"/>
      <c r="S47" s="50"/>
      <c r="T47" s="74"/>
    </row>
    <row r="48" spans="1:20" ht="9" customHeight="1">
      <c r="A48" s="47" t="s">
        <v>122</v>
      </c>
      <c r="B48" s="22">
        <f>SUM(C48:D48)</f>
        <v>1</v>
      </c>
      <c r="C48" s="23">
        <v>1</v>
      </c>
      <c r="D48" s="70">
        <v>0</v>
      </c>
      <c r="E48" s="48">
        <f>SUM(F48:H48)</f>
        <v>14</v>
      </c>
      <c r="F48" s="22">
        <v>14</v>
      </c>
      <c r="G48" s="70">
        <v>0</v>
      </c>
      <c r="H48" s="70">
        <v>0</v>
      </c>
      <c r="I48" s="49">
        <v>30</v>
      </c>
      <c r="J48" s="22">
        <v>16</v>
      </c>
      <c r="K48" s="49">
        <v>14</v>
      </c>
      <c r="L48" s="151">
        <v>2</v>
      </c>
      <c r="M48" s="134">
        <v>0</v>
      </c>
      <c r="N48" s="123">
        <v>386</v>
      </c>
      <c r="O48" s="139">
        <v>202</v>
      </c>
      <c r="P48" s="123">
        <v>184</v>
      </c>
      <c r="Q48" s="50">
        <f>E48/B48</f>
        <v>14</v>
      </c>
      <c r="R48" s="50">
        <f>N48/C48</f>
        <v>386</v>
      </c>
      <c r="S48" s="51">
        <f>N48/E48</f>
        <v>27.571428571428573</v>
      </c>
      <c r="T48" s="52">
        <f>N48/I48</f>
        <v>12.866666666666667</v>
      </c>
    </row>
    <row r="49" spans="1:20" ht="9" customHeight="1">
      <c r="A49" s="59" t="s">
        <v>123</v>
      </c>
      <c r="B49" s="187">
        <f>SUM(C49:D49)</f>
        <v>1</v>
      </c>
      <c r="C49" s="188">
        <v>1</v>
      </c>
      <c r="D49" s="60">
        <v>0</v>
      </c>
      <c r="E49" s="189">
        <f>SUM(F49:H49)</f>
        <v>21</v>
      </c>
      <c r="F49" s="190">
        <v>17</v>
      </c>
      <c r="G49" s="60">
        <v>0</v>
      </c>
      <c r="H49" s="191">
        <v>4</v>
      </c>
      <c r="I49" s="192">
        <v>39</v>
      </c>
      <c r="J49" s="190">
        <v>17</v>
      </c>
      <c r="K49" s="192">
        <v>22</v>
      </c>
      <c r="L49" s="193">
        <v>2</v>
      </c>
      <c r="M49" s="194">
        <v>1</v>
      </c>
      <c r="N49" s="195">
        <v>379</v>
      </c>
      <c r="O49" s="196">
        <v>199</v>
      </c>
      <c r="P49" s="195">
        <v>180</v>
      </c>
      <c r="Q49" s="61">
        <f>E49/B49</f>
        <v>21</v>
      </c>
      <c r="R49" s="61">
        <f>N49/C49</f>
        <v>379</v>
      </c>
      <c r="S49" s="62">
        <f>N49/E49</f>
        <v>18.047619047619047</v>
      </c>
      <c r="T49" s="63">
        <f>N49/I49</f>
        <v>9.717948717948717</v>
      </c>
    </row>
  </sheetData>
  <sheetProtection/>
  <mergeCells count="10">
    <mergeCell ref="A1:A2"/>
    <mergeCell ref="B1:D1"/>
    <mergeCell ref="E1:H1"/>
    <mergeCell ref="I1:K1"/>
    <mergeCell ref="S1:S2"/>
    <mergeCell ref="T1:T2"/>
    <mergeCell ref="L1:L2"/>
    <mergeCell ref="M1:M2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165" scale="185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 晃成</dc:creator>
  <cp:keywords/>
  <dc:description/>
  <cp:lastModifiedBy>千葉県</cp:lastModifiedBy>
  <cp:lastPrinted>2020-12-03T01:51:32Z</cp:lastPrinted>
  <dcterms:created xsi:type="dcterms:W3CDTF">2007-02-22T08:07:55Z</dcterms:created>
  <dcterms:modified xsi:type="dcterms:W3CDTF">2020-12-03T01:51:58Z</dcterms:modified>
  <cp:category/>
  <cp:version/>
  <cp:contentType/>
  <cp:contentStatus/>
</cp:coreProperties>
</file>