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555" yWindow="65521" windowWidth="9600" windowHeight="8775" activeTab="0"/>
  </bookViews>
  <sheets>
    <sheet name="38" sheetId="1" r:id="rId1"/>
    <sheet name="39" sheetId="2" r:id="rId2"/>
    <sheet name="40" sheetId="3" r:id="rId3"/>
    <sheet name="41" sheetId="4" r:id="rId4"/>
    <sheet name="42-43" sheetId="5" r:id="rId5"/>
    <sheet name="44-45" sheetId="6" r:id="rId6"/>
    <sheet name="46-47" sheetId="7" r:id="rId7"/>
    <sheet name="48-49" sheetId="8" r:id="rId8"/>
  </sheets>
  <definedNames>
    <definedName name="_xlnm.Print_Area" localSheetId="2">'40'!$A$1:$G$31</definedName>
    <definedName name="_xlnm.Print_Area" localSheetId="3">'41'!$A$1:$G$33</definedName>
    <definedName name="_xlnm.Print_Area" localSheetId="4">'42-43'!$A$1:$T$40</definedName>
    <definedName name="_xlnm.Print_Area" localSheetId="5">'44-45'!$A$1:$T$36</definedName>
    <definedName name="_xlnm.Print_Area" localSheetId="6">'46-47'!$A$1:$T$40</definedName>
    <definedName name="_xlnm.Print_Area" localSheetId="7">'48-49'!$A$1:$T$49</definedName>
  </definedNames>
  <calcPr fullCalcOnLoad="1"/>
</workbook>
</file>

<file path=xl/sharedStrings.xml><?xml version="1.0" encoding="utf-8"?>
<sst xmlns="http://schemas.openxmlformats.org/spreadsheetml/2006/main" count="453" uniqueCount="137">
  <si>
    <t>袖ケ浦市</t>
  </si>
  <si>
    <t>鎌ケ谷市</t>
  </si>
  <si>
    <t>習志野市</t>
  </si>
  <si>
    <t>八千代市</t>
  </si>
  <si>
    <t>船橋市</t>
  </si>
  <si>
    <t>市川市</t>
  </si>
  <si>
    <t>浦安市</t>
  </si>
  <si>
    <t>松戸市</t>
  </si>
  <si>
    <t>柏市</t>
  </si>
  <si>
    <t>野田市</t>
  </si>
  <si>
    <t>流山市</t>
  </si>
  <si>
    <t>我孫子市</t>
  </si>
  <si>
    <t>佐倉市</t>
  </si>
  <si>
    <t>成田市</t>
  </si>
  <si>
    <t>四街道市</t>
  </si>
  <si>
    <t>八街市</t>
  </si>
  <si>
    <t>印西市</t>
  </si>
  <si>
    <t>白井市</t>
  </si>
  <si>
    <t>富里市</t>
  </si>
  <si>
    <t>酒々井町</t>
  </si>
  <si>
    <t>栄町</t>
  </si>
  <si>
    <t>香取市</t>
  </si>
  <si>
    <t>東庄町</t>
  </si>
  <si>
    <t>多古町</t>
  </si>
  <si>
    <t>銚子市</t>
  </si>
  <si>
    <t>旭市</t>
  </si>
  <si>
    <t>匝瑳市</t>
  </si>
  <si>
    <t>東金市</t>
  </si>
  <si>
    <t>山武市</t>
  </si>
  <si>
    <t>九十九里町</t>
  </si>
  <si>
    <t>横芝光町</t>
  </si>
  <si>
    <t>芝山町</t>
  </si>
  <si>
    <t>茂原市</t>
  </si>
  <si>
    <t>一宮町</t>
  </si>
  <si>
    <t>白子町</t>
  </si>
  <si>
    <t>長柄町</t>
  </si>
  <si>
    <t>長南町</t>
  </si>
  <si>
    <t>睦沢町</t>
  </si>
  <si>
    <t>長生村</t>
  </si>
  <si>
    <t>勝浦市</t>
  </si>
  <si>
    <t>大多喜町</t>
  </si>
  <si>
    <t>御宿町</t>
  </si>
  <si>
    <t>市原市</t>
  </si>
  <si>
    <t>館山市</t>
  </si>
  <si>
    <t>鴨川市</t>
  </si>
  <si>
    <t>南房総市</t>
  </si>
  <si>
    <t>鋸南町</t>
  </si>
  <si>
    <t>木更津市</t>
  </si>
  <si>
    <t>君津市</t>
  </si>
  <si>
    <t>富津市</t>
  </si>
  <si>
    <t>千葉市</t>
  </si>
  <si>
    <t>　(1) 幼稚園</t>
  </si>
  <si>
    <t>神崎町</t>
  </si>
  <si>
    <t>注・＊印は不開示情報。</t>
  </si>
  <si>
    <t>区　　分</t>
  </si>
  <si>
    <t>学級数</t>
  </si>
  <si>
    <t>本務教員数</t>
  </si>
  <si>
    <t>児童数</t>
  </si>
  <si>
    <t>計</t>
  </si>
  <si>
    <t>本校</t>
  </si>
  <si>
    <t>分校</t>
  </si>
  <si>
    <t>単式</t>
  </si>
  <si>
    <t>複式</t>
  </si>
  <si>
    <t>特支</t>
  </si>
  <si>
    <t>男</t>
  </si>
  <si>
    <t>女</t>
  </si>
  <si>
    <t>北総管内</t>
  </si>
  <si>
    <t>神崎町</t>
  </si>
  <si>
    <t>東上総管内</t>
  </si>
  <si>
    <t>いすみ市</t>
  </si>
  <si>
    <t>布施学校組合</t>
  </si>
  <si>
    <t>南房総管内</t>
  </si>
  <si>
    <t>政令指定都市</t>
  </si>
  <si>
    <t>学校数</t>
  </si>
  <si>
    <t>生徒数</t>
  </si>
  <si>
    <t>千葉県</t>
  </si>
  <si>
    <t>生徒
数</t>
  </si>
  <si>
    <t>１学級
当たり
生徒数</t>
  </si>
  <si>
    <t>本務教
員１人
当たり
生徒数</t>
  </si>
  <si>
    <t>７　市町村別学校数・学級数・教職員数・児童生徒(園児)数</t>
  </si>
  <si>
    <t>鎌ケ谷市</t>
  </si>
  <si>
    <t>袖ケ浦市</t>
  </si>
  <si>
    <t>区　　分</t>
  </si>
  <si>
    <t>公　　　立</t>
  </si>
  <si>
    <t>私　　　立</t>
  </si>
  <si>
    <t>園　数</t>
  </si>
  <si>
    <t>園児数</t>
  </si>
  <si>
    <t>本　務
教員数</t>
  </si>
  <si>
    <t>＊</t>
  </si>
  <si>
    <t>＊</t>
  </si>
  <si>
    <t>大網白里市</t>
  </si>
  <si>
    <r>
      <t>葛</t>
    </r>
    <r>
      <rPr>
        <sz val="7.5"/>
        <rFont val="ＭＳ ゴシック"/>
        <family val="3"/>
      </rPr>
      <t>南管内</t>
    </r>
  </si>
  <si>
    <r>
      <t>東</t>
    </r>
    <r>
      <rPr>
        <sz val="7.5"/>
        <rFont val="ＭＳ Ｐゴシック"/>
        <family val="3"/>
      </rPr>
      <t>葛</t>
    </r>
    <r>
      <rPr>
        <sz val="7.5"/>
        <rFont val="ＭＳ ゴシック"/>
        <family val="3"/>
      </rPr>
      <t>飾管内</t>
    </r>
  </si>
  <si>
    <t>　(2) 幼保連携型認定こども園</t>
  </si>
  <si>
    <t>＊</t>
  </si>
  <si>
    <t>いすみ市</t>
  </si>
  <si>
    <t>(東葛飾中)</t>
  </si>
  <si>
    <t>注　・各市町村の数値には、県立中学校を含まない。</t>
  </si>
  <si>
    <t>　(3) 小学校(公立)</t>
  </si>
  <si>
    <t>　(4) 中学校(公立)</t>
  </si>
  <si>
    <t>　(5) 義務教育学校(公立)</t>
  </si>
  <si>
    <t>＊</t>
  </si>
  <si>
    <t>＊</t>
  </si>
  <si>
    <t>いすみ市</t>
  </si>
  <si>
    <t>１校当たり
（含分校）</t>
  </si>
  <si>
    <t>児童
数</t>
  </si>
  <si>
    <t>学級
数</t>
  </si>
  <si>
    <t>袖ケ浦市</t>
  </si>
  <si>
    <t>(千　葉　中)</t>
  </si>
  <si>
    <t>平成29年度</t>
  </si>
  <si>
    <t>学 校 数</t>
  </si>
  <si>
    <t>１校当たり
（含分校）</t>
  </si>
  <si>
    <t>１学級
当たり
児童数</t>
  </si>
  <si>
    <t>本務教
員１人
当たり
児童数</t>
  </si>
  <si>
    <t>学級
数</t>
  </si>
  <si>
    <t>児童
数</t>
  </si>
  <si>
    <t>学級
数</t>
  </si>
  <si>
    <t>本務教
員１人
当たり
児童数</t>
  </si>
  <si>
    <t>１学級
当たり
児童数</t>
  </si>
  <si>
    <t>１校当たり
（含分校）</t>
  </si>
  <si>
    <t>学 校 数</t>
  </si>
  <si>
    <t>１校当たり
（含分校）</t>
  </si>
  <si>
    <t>学級
数</t>
  </si>
  <si>
    <r>
      <t>市川市</t>
    </r>
    <r>
      <rPr>
        <sz val="6.5"/>
        <rFont val="ＭＳ ゴシック"/>
        <family val="3"/>
      </rPr>
      <t>(葛南)</t>
    </r>
  </si>
  <si>
    <r>
      <t>成田市</t>
    </r>
    <r>
      <rPr>
        <sz val="6.5"/>
        <rFont val="ＭＳ ゴシック"/>
        <family val="3"/>
      </rPr>
      <t>(北総)</t>
    </r>
  </si>
  <si>
    <r>
      <t xml:space="preserve">負担法
による
</t>
    </r>
    <r>
      <rPr>
        <sz val="6"/>
        <rFont val="ＭＳ 明朝"/>
        <family val="1"/>
      </rPr>
      <t>学校栄養</t>
    </r>
    <r>
      <rPr>
        <sz val="7"/>
        <rFont val="ＭＳ 明朝"/>
        <family val="1"/>
      </rPr>
      <t>職員数</t>
    </r>
  </si>
  <si>
    <t>負担法
による
事務
職員数</t>
  </si>
  <si>
    <t>＊</t>
  </si>
  <si>
    <t>＊</t>
  </si>
  <si>
    <t>平成29年度</t>
  </si>
  <si>
    <t>平成30年度</t>
  </si>
  <si>
    <t>平成30年度</t>
  </si>
  <si>
    <t>平成30年度</t>
  </si>
  <si>
    <t>(平成30年度 学校基本調査速報による。)</t>
  </si>
  <si>
    <t>10(1)</t>
  </si>
  <si>
    <t>53(1)</t>
  </si>
  <si>
    <t>　・(　)内は、分園数で内数である。</t>
  </si>
</sst>
</file>

<file path=xl/styles.xml><?xml version="1.0" encoding="utf-8"?>
<styleSheet xmlns="http://schemas.openxmlformats.org/spreadsheetml/2006/main">
  <numFmts count="7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;[Red]0.0"/>
    <numFmt numFmtId="178" formatCode="#,##0_);[Red]\(#,##0\)"/>
    <numFmt numFmtId="179" formatCode="#,##0.0;[Red]#,##0.0"/>
    <numFmt numFmtId="180" formatCode="[&lt;=99999999]####\-####;\(00\)\ ####\-####"/>
    <numFmt numFmtId="181" formatCode="#,##0;\-#,##0;&quot;-&quot;"/>
    <numFmt numFmtId="182" formatCode="_ &quot;SFr.&quot;* #,##0.00_ ;_ &quot;SFr.&quot;* \-#,##0.00_ ;_ &quot;SFr.&quot;* &quot;-&quot;??_ ;_ @_ "/>
    <numFmt numFmtId="183" formatCode="[$-411]g/&quot;標&quot;&quot;準&quot;"/>
    <numFmt numFmtId="184" formatCode="&quot;｣&quot;#,##0;[Red]\-&quot;｣&quot;#,##0"/>
    <numFmt numFmtId="185" formatCode="0000"/>
    <numFmt numFmtId="186" formatCode="00"/>
    <numFmt numFmtId="187" formatCode="00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  <numFmt numFmtId="192" formatCode="#,##0_ "/>
    <numFmt numFmtId="193" formatCode="#,##0_);\(#,##0\)"/>
    <numFmt numFmtId="194" formatCode="0;[Red]0"/>
    <numFmt numFmtId="195" formatCode="#,##0;0;&quot;－&quot;"/>
    <numFmt numFmtId="196" formatCode="0.00_ "/>
    <numFmt numFmtId="197" formatCode="#,##0.00_ "/>
    <numFmt numFmtId="198" formatCode="0.0_ "/>
    <numFmt numFmtId="199" formatCode="0.000"/>
    <numFmt numFmtId="200" formatCode="0.0"/>
    <numFmt numFmtId="201" formatCode="#,##0.0_ "/>
    <numFmt numFmtId="202" formatCode="#0.#0&quot;(GB)&quot;\ "/>
    <numFmt numFmtId="203" formatCode="0_);[Red]\(0\)"/>
    <numFmt numFmtId="204" formatCode="#,##0.000;[Red]\-#,##0.000"/>
    <numFmt numFmtId="205" formatCode="#,##0.0000;[Red]\-#,##0.0000"/>
    <numFmt numFmtId="206" formatCode="0.0000_ "/>
    <numFmt numFmtId="207" formatCode="##0.00&quot;(Ｇbyte)&quot;"/>
    <numFmt numFmtId="208" formatCode="0.00_);[Red]\(0.00\)"/>
    <numFmt numFmtId="209" formatCode="&quot;約&quot;##0&quot;万件&quot;"/>
    <numFmt numFmtId="210" formatCode="&quot;約&quot;0.00000&quot;秒/件&quot;"/>
    <numFmt numFmtId="211" formatCode="#,##0_ ;[Red]\-#,##0\ "/>
    <numFmt numFmtId="212" formatCode="&quot;約&quot;#0&quot;分&quot;"/>
    <numFmt numFmtId="213" formatCode="#,##0.0&quot;MB&quot;"/>
    <numFmt numFmtId="214" formatCode="&quot;約&quot;#0.0&quot;秒&quot;"/>
    <numFmt numFmtId="215" formatCode="##.#0&quot;(ｈ)&quot;\ "/>
    <numFmt numFmtId="216" formatCode="0.0_);[Red]\(0.0\)"/>
    <numFmt numFmtId="217" formatCode="##.0&quot;(M/bps)&quot;\ "/>
    <numFmt numFmtId="218" formatCode="#,##0.000&quot;（Mbyte)&quot;"/>
    <numFmt numFmtId="219" formatCode="&quot;約&quot;0.000000&quot;秒/件&quot;"/>
    <numFmt numFmtId="220" formatCode="0.000000"/>
    <numFmt numFmtId="221" formatCode="&quot;約&quot;#0.000&quot;秒&quot;"/>
    <numFmt numFmtId="222" formatCode="&quot;約&quot;#0.00&quot;秒&quot;"/>
    <numFmt numFmtId="223" formatCode="&quot;&quot;#,##0&quot;件&quot;"/>
    <numFmt numFmtId="224" formatCode="&quot;約&quot;#,##0&quot;秒&quot;"/>
    <numFmt numFmtId="225" formatCode="&quot;約&quot;#0.0&quot;分&quot;"/>
    <numFmt numFmtId="226" formatCode="##0.00&quot;(Mbyte)&quot;"/>
    <numFmt numFmtId="227" formatCode="#,##0.00&quot;MB&quot;"/>
    <numFmt numFmtId="228" formatCode="#0.00&quot;秒&quot;"/>
    <numFmt numFmtId="229" formatCode="&quot;約&quot;#&quot;分&quot;"/>
    <numFmt numFmtId="230" formatCode="#0.0000&quot;秒&quot;"/>
    <numFmt numFmtId="231" formatCode="&quot;約&quot;#,##0.00&quot;秒&quot;"/>
    <numFmt numFmtId="232" formatCode="&quot;約&quot;##0.00&quot;秒&quot;"/>
    <numFmt numFmtId="233" formatCode="0.0%"/>
    <numFmt numFmtId="234" formatCode="0;0;\ "/>
    <numFmt numFmtId="235" formatCode="0_ "/>
  </numFmts>
  <fonts count="62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7.5"/>
      <name val="ＭＳ 明朝"/>
      <family val="1"/>
    </font>
    <font>
      <sz val="7.5"/>
      <name val="ＭＳ ゴシック"/>
      <family val="3"/>
    </font>
    <font>
      <b/>
      <sz val="10"/>
      <name val="MS UI Gothic"/>
      <family val="3"/>
    </font>
    <font>
      <sz val="9"/>
      <name val="ＭＳ ゴシック"/>
      <family val="3"/>
    </font>
    <font>
      <sz val="10"/>
      <color indexed="8"/>
      <name val="Arial"/>
      <family val="2"/>
    </font>
    <font>
      <sz val="10"/>
      <name val="Arial"/>
      <family val="2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10"/>
      <name val="ＭＳ 明朝"/>
      <family val="1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</font>
    <font>
      <sz val="7"/>
      <name val="ＭＳ 明朝"/>
      <family val="1"/>
    </font>
    <font>
      <sz val="7"/>
      <name val="ＭＳ ゴシック"/>
      <family val="3"/>
    </font>
    <font>
      <sz val="6"/>
      <name val="ＭＳ 明朝"/>
      <family val="1"/>
    </font>
    <font>
      <sz val="7.5"/>
      <name val="ＭＳ Ｐゴシック"/>
      <family val="3"/>
    </font>
    <font>
      <sz val="6.5"/>
      <name val="ＭＳ ゴシック"/>
      <family val="3"/>
    </font>
    <font>
      <sz val="6.5"/>
      <name val="ＭＳ 明朝"/>
      <family val="1"/>
    </font>
    <font>
      <sz val="7"/>
      <name val="ＭＳ Ｐゴシック"/>
      <family val="3"/>
    </font>
    <font>
      <sz val="7.5"/>
      <color indexed="8"/>
      <name val="ＭＳ 明朝"/>
      <family val="1"/>
    </font>
    <font>
      <sz val="6"/>
      <color indexed="8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 style="hair"/>
    </border>
  </borders>
  <cellStyleXfs count="8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181" fontId="8" fillId="0" borderId="0" applyFill="0" applyBorder="0" applyAlignment="0">
      <protection/>
    </xf>
    <xf numFmtId="41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0" fillId="0" borderId="0">
      <alignment horizontal="left"/>
      <protection/>
    </xf>
    <xf numFmtId="38" fontId="11" fillId="20" borderId="0" applyNumberFormat="0" applyBorder="0" applyAlignment="0" applyProtection="0"/>
    <xf numFmtId="0" fontId="12" fillId="0" borderId="1" applyNumberFormat="0" applyAlignment="0" applyProtection="0"/>
    <xf numFmtId="0" fontId="12" fillId="0" borderId="2">
      <alignment horizontal="left" vertical="center"/>
      <protection/>
    </xf>
    <xf numFmtId="10" fontId="11" fillId="21" borderId="3" applyNumberFormat="0" applyBorder="0" applyAlignment="0" applyProtection="0"/>
    <xf numFmtId="182" fontId="13" fillId="0" borderId="0">
      <alignment/>
      <protection/>
    </xf>
    <xf numFmtId="0" fontId="9" fillId="0" borderId="0">
      <alignment/>
      <protection/>
    </xf>
    <xf numFmtId="10" fontId="9" fillId="0" borderId="0" applyFont="0" applyFill="0" applyBorder="0" applyAlignment="0" applyProtection="0"/>
    <xf numFmtId="4" fontId="10" fillId="0" borderId="0">
      <alignment horizontal="right"/>
      <protection/>
    </xf>
    <xf numFmtId="4" fontId="14" fillId="0" borderId="0">
      <alignment horizontal="right"/>
      <protection/>
    </xf>
    <xf numFmtId="0" fontId="15" fillId="0" borderId="0">
      <alignment horizontal="left"/>
      <protection/>
    </xf>
    <xf numFmtId="0" fontId="16" fillId="0" borderId="0">
      <alignment/>
      <protection/>
    </xf>
    <xf numFmtId="0" fontId="17" fillId="0" borderId="0">
      <alignment horizontal="center"/>
      <protection/>
    </xf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18" fillId="0" borderId="0">
      <alignment vertical="center"/>
      <protection/>
    </xf>
    <xf numFmtId="0" fontId="47" fillId="0" borderId="0" applyNumberFormat="0" applyFill="0" applyBorder="0" applyAlignment="0" applyProtection="0"/>
    <xf numFmtId="0" fontId="48" fillId="28" borderId="4" applyNumberFormat="0" applyAlignment="0" applyProtection="0"/>
    <xf numFmtId="0" fontId="49" fillId="29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0" borderId="5" applyNumberFormat="0" applyFon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52" fillId="32" borderId="7" applyNumberFormat="0" applyAlignment="0" applyProtection="0"/>
    <xf numFmtId="0" fontId="5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4" fillId="0" borderId="8" applyNumberFormat="0" applyFill="0" applyAlignment="0" applyProtection="0"/>
    <xf numFmtId="0" fontId="55" fillId="0" borderId="9" applyNumberFormat="0" applyFill="0" applyAlignment="0" applyProtection="0"/>
    <xf numFmtId="0" fontId="56" fillId="0" borderId="10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11" applyNumberFormat="0" applyFill="0" applyAlignment="0" applyProtection="0"/>
    <xf numFmtId="0" fontId="58" fillId="32" borderId="12" applyNumberFormat="0" applyAlignment="0" applyProtection="0"/>
    <xf numFmtId="0" fontId="5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0" fillId="33" borderId="7" applyNumberFormat="0" applyAlignment="0" applyProtection="0"/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61" fillId="34" borderId="0" applyNumberFormat="0" applyBorder="0" applyAlignment="0" applyProtection="0"/>
  </cellStyleXfs>
  <cellXfs count="194"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4" fillId="0" borderId="14" xfId="0" applyFont="1" applyBorder="1" applyAlignment="1">
      <alignment vertical="center"/>
    </xf>
    <xf numFmtId="0" fontId="6" fillId="0" borderId="0" xfId="0" applyFont="1" applyAlignment="1">
      <alignment vertical="top"/>
    </xf>
    <xf numFmtId="0" fontId="4" fillId="0" borderId="0" xfId="0" applyFont="1" applyBorder="1" applyAlignment="1">
      <alignment vertical="top"/>
    </xf>
    <xf numFmtId="0" fontId="4" fillId="0" borderId="15" xfId="0" applyFont="1" applyBorder="1" applyAlignment="1">
      <alignment horizontal="distributed"/>
    </xf>
    <xf numFmtId="0" fontId="4" fillId="0" borderId="14" xfId="0" applyFont="1" applyBorder="1" applyAlignment="1">
      <alignment horizontal="distributed"/>
    </xf>
    <xf numFmtId="0" fontId="7" fillId="0" borderId="0" xfId="0" applyFont="1" applyAlignment="1">
      <alignment vertical="top"/>
    </xf>
    <xf numFmtId="0" fontId="4" fillId="0" borderId="13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15" xfId="0" applyFont="1" applyBorder="1" applyAlignment="1">
      <alignment horizontal="distributed"/>
    </xf>
    <xf numFmtId="0" fontId="5" fillId="0" borderId="0" xfId="0" applyFont="1" applyBorder="1" applyAlignment="1">
      <alignment vertical="center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/>
    </xf>
    <xf numFmtId="0" fontId="4" fillId="0" borderId="18" xfId="0" applyFont="1" applyFill="1" applyBorder="1" applyAlignment="1">
      <alignment vertical="center"/>
    </xf>
    <xf numFmtId="176" fontId="5" fillId="35" borderId="19" xfId="0" applyNumberFormat="1" applyFont="1" applyFill="1" applyBorder="1" applyAlignment="1">
      <alignment vertical="center"/>
    </xf>
    <xf numFmtId="176" fontId="5" fillId="35" borderId="15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180" fontId="5" fillId="35" borderId="19" xfId="0" applyNumberFormat="1" applyFont="1" applyFill="1" applyBorder="1" applyAlignment="1">
      <alignment horizontal="right" vertical="center"/>
    </xf>
    <xf numFmtId="176" fontId="4" fillId="35" borderId="19" xfId="0" applyNumberFormat="1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horizontal="right" vertical="center"/>
    </xf>
    <xf numFmtId="176" fontId="5" fillId="35" borderId="19" xfId="0" applyNumberFormat="1" applyFont="1" applyFill="1" applyBorder="1" applyAlignment="1">
      <alignment horizontal="right" vertical="center"/>
    </xf>
    <xf numFmtId="176" fontId="4" fillId="35" borderId="17" xfId="0" applyNumberFormat="1" applyFont="1" applyFill="1" applyBorder="1" applyAlignment="1">
      <alignment vertical="center"/>
    </xf>
    <xf numFmtId="178" fontId="4" fillId="0" borderId="19" xfId="0" applyNumberFormat="1" applyFont="1" applyFill="1" applyBorder="1" applyAlignment="1">
      <alignment/>
    </xf>
    <xf numFmtId="178" fontId="5" fillId="0" borderId="19" xfId="0" applyNumberFormat="1" applyFont="1" applyFill="1" applyBorder="1" applyAlignment="1">
      <alignment/>
    </xf>
    <xf numFmtId="180" fontId="4" fillId="0" borderId="19" xfId="0" applyNumberFormat="1" applyFont="1" applyFill="1" applyBorder="1" applyAlignment="1">
      <alignment/>
    </xf>
    <xf numFmtId="180" fontId="4" fillId="0" borderId="17" xfId="0" applyNumberFormat="1" applyFont="1" applyFill="1" applyBorder="1" applyAlignment="1">
      <alignment/>
    </xf>
    <xf numFmtId="178" fontId="4" fillId="0" borderId="19" xfId="0" applyNumberFormat="1" applyFont="1" applyFill="1" applyBorder="1" applyAlignment="1">
      <alignment horizontal="right"/>
    </xf>
    <xf numFmtId="178" fontId="4" fillId="0" borderId="20" xfId="0" applyNumberFormat="1" applyFont="1" applyFill="1" applyBorder="1" applyAlignment="1">
      <alignment/>
    </xf>
    <xf numFmtId="178" fontId="5" fillId="0" borderId="20" xfId="0" applyNumberFormat="1" applyFont="1" applyFill="1" applyBorder="1" applyAlignment="1">
      <alignment/>
    </xf>
    <xf numFmtId="178" fontId="4" fillId="0" borderId="20" xfId="0" applyNumberFormat="1" applyFont="1" applyFill="1" applyBorder="1" applyAlignment="1">
      <alignment horizontal="right"/>
    </xf>
    <xf numFmtId="180" fontId="4" fillId="0" borderId="20" xfId="0" applyNumberFormat="1" applyFont="1" applyFill="1" applyBorder="1" applyAlignment="1">
      <alignment/>
    </xf>
    <xf numFmtId="180" fontId="4" fillId="0" borderId="18" xfId="0" applyNumberFormat="1" applyFont="1" applyFill="1" applyBorder="1" applyAlignment="1">
      <alignment/>
    </xf>
    <xf numFmtId="178" fontId="4" fillId="35" borderId="19" xfId="0" applyNumberFormat="1" applyFont="1" applyFill="1" applyBorder="1" applyAlignment="1">
      <alignment/>
    </xf>
    <xf numFmtId="178" fontId="4" fillId="35" borderId="20" xfId="0" applyNumberFormat="1" applyFont="1" applyFill="1" applyBorder="1" applyAlignment="1">
      <alignment/>
    </xf>
    <xf numFmtId="0" fontId="26" fillId="0" borderId="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5" fillId="35" borderId="0" xfId="0" applyFont="1" applyFill="1" applyAlignment="1">
      <alignment vertical="top"/>
    </xf>
    <xf numFmtId="0" fontId="5" fillId="35" borderId="0" xfId="0" applyFont="1" applyFill="1" applyBorder="1" applyAlignment="1">
      <alignment vertical="top"/>
    </xf>
    <xf numFmtId="0" fontId="20" fillId="35" borderId="0" xfId="0" applyFont="1" applyFill="1" applyAlignment="1">
      <alignment horizontal="right" vertical="top"/>
    </xf>
    <xf numFmtId="0" fontId="4" fillId="35" borderId="0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/>
    </xf>
    <xf numFmtId="0" fontId="4" fillId="35" borderId="13" xfId="0" applyFont="1" applyFill="1" applyBorder="1" applyAlignment="1">
      <alignment horizontal="center" vertical="center" wrapText="1"/>
    </xf>
    <xf numFmtId="0" fontId="4" fillId="35" borderId="16" xfId="0" applyFont="1" applyFill="1" applyBorder="1" applyAlignment="1">
      <alignment horizontal="center" vertical="center" wrapText="1"/>
    </xf>
    <xf numFmtId="0" fontId="4" fillId="35" borderId="15" xfId="0" applyFont="1" applyFill="1" applyBorder="1" applyAlignment="1">
      <alignment horizontal="distributed"/>
    </xf>
    <xf numFmtId="0" fontId="5" fillId="35" borderId="0" xfId="0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/>
    </xf>
    <xf numFmtId="178" fontId="5" fillId="35" borderId="19" xfId="0" applyNumberFormat="1" applyFont="1" applyFill="1" applyBorder="1" applyAlignment="1">
      <alignment/>
    </xf>
    <xf numFmtId="203" fontId="4" fillId="35" borderId="20" xfId="0" applyNumberFormat="1" applyFont="1" applyFill="1" applyBorder="1" applyAlignment="1">
      <alignment horizontal="right"/>
    </xf>
    <xf numFmtId="203" fontId="4" fillId="35" borderId="19" xfId="0" applyNumberFormat="1" applyFont="1" applyFill="1" applyBorder="1" applyAlignment="1">
      <alignment horizontal="right"/>
    </xf>
    <xf numFmtId="180" fontId="4" fillId="35" borderId="19" xfId="0" applyNumberFormat="1" applyFont="1" applyFill="1" applyBorder="1" applyAlignment="1">
      <alignment horizontal="right"/>
    </xf>
    <xf numFmtId="180" fontId="4" fillId="35" borderId="20" xfId="0" applyNumberFormat="1" applyFont="1" applyFill="1" applyBorder="1" applyAlignment="1">
      <alignment horizontal="right"/>
    </xf>
    <xf numFmtId="180" fontId="4" fillId="35" borderId="19" xfId="0" applyNumberFormat="1" applyFont="1" applyFill="1" applyBorder="1" applyAlignment="1">
      <alignment/>
    </xf>
    <xf numFmtId="178" fontId="4" fillId="35" borderId="19" xfId="0" applyNumberFormat="1" applyFont="1" applyFill="1" applyBorder="1" applyAlignment="1">
      <alignment horizontal="right"/>
    </xf>
    <xf numFmtId="178" fontId="4" fillId="35" borderId="20" xfId="0" applyNumberFormat="1" applyFont="1" applyFill="1" applyBorder="1" applyAlignment="1">
      <alignment horizontal="right"/>
    </xf>
    <xf numFmtId="203" fontId="4" fillId="35" borderId="19" xfId="0" applyNumberFormat="1" applyFont="1" applyFill="1" applyBorder="1" applyAlignment="1">
      <alignment/>
    </xf>
    <xf numFmtId="0" fontId="4" fillId="35" borderId="14" xfId="0" applyFont="1" applyFill="1" applyBorder="1" applyAlignment="1">
      <alignment horizontal="distributed"/>
    </xf>
    <xf numFmtId="203" fontId="4" fillId="35" borderId="17" xfId="0" applyNumberFormat="1" applyFont="1" applyFill="1" applyBorder="1" applyAlignment="1">
      <alignment/>
    </xf>
    <xf numFmtId="178" fontId="4" fillId="35" borderId="17" xfId="0" applyNumberFormat="1" applyFont="1" applyFill="1" applyBorder="1" applyAlignment="1">
      <alignment/>
    </xf>
    <xf numFmtId="180" fontId="4" fillId="35" borderId="17" xfId="0" applyNumberFormat="1" applyFont="1" applyFill="1" applyBorder="1" applyAlignment="1">
      <alignment horizontal="right"/>
    </xf>
    <xf numFmtId="180" fontId="4" fillId="35" borderId="18" xfId="0" applyNumberFormat="1" applyFont="1" applyFill="1" applyBorder="1" applyAlignment="1">
      <alignment horizontal="right"/>
    </xf>
    <xf numFmtId="0" fontId="4" fillId="35" borderId="14" xfId="0" applyFont="1" applyFill="1" applyBorder="1" applyAlignment="1">
      <alignment vertical="center"/>
    </xf>
    <xf numFmtId="0" fontId="4" fillId="35" borderId="17" xfId="0" applyFont="1" applyFill="1" applyBorder="1" applyAlignment="1">
      <alignment vertical="center"/>
    </xf>
    <xf numFmtId="0" fontId="4" fillId="35" borderId="18" xfId="0" applyFont="1" applyFill="1" applyBorder="1" applyAlignment="1">
      <alignment vertical="center"/>
    </xf>
    <xf numFmtId="0" fontId="4" fillId="35" borderId="13" xfId="0" applyFont="1" applyFill="1" applyBorder="1" applyAlignment="1">
      <alignment horizontal="center" vertical="center" textRotation="255"/>
    </xf>
    <xf numFmtId="0" fontId="4" fillId="35" borderId="16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vertical="center"/>
    </xf>
    <xf numFmtId="0" fontId="4" fillId="35" borderId="21" xfId="0" applyFont="1" applyFill="1" applyBorder="1" applyAlignment="1">
      <alignment vertical="center"/>
    </xf>
    <xf numFmtId="0" fontId="4" fillId="35" borderId="20" xfId="0" applyFont="1" applyFill="1" applyBorder="1" applyAlignment="1">
      <alignment vertical="center"/>
    </xf>
    <xf numFmtId="0" fontId="4" fillId="35" borderId="22" xfId="0" applyFont="1" applyFill="1" applyBorder="1" applyAlignment="1">
      <alignment vertical="center"/>
    </xf>
    <xf numFmtId="0" fontId="4" fillId="35" borderId="19" xfId="0" applyFont="1" applyFill="1" applyBorder="1" applyAlignment="1">
      <alignment vertical="center"/>
    </xf>
    <xf numFmtId="0" fontId="4" fillId="35" borderId="15" xfId="0" applyFont="1" applyFill="1" applyBorder="1" applyAlignment="1">
      <alignment horizontal="distributed" vertical="center"/>
    </xf>
    <xf numFmtId="176" fontId="4" fillId="35" borderId="20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177" fontId="4" fillId="35" borderId="19" xfId="0" applyNumberFormat="1" applyFont="1" applyFill="1" applyBorder="1" applyAlignment="1">
      <alignment vertical="center"/>
    </xf>
    <xf numFmtId="179" fontId="4" fillId="35" borderId="19" xfId="0" applyNumberFormat="1" applyFont="1" applyFill="1" applyBorder="1" applyAlignment="1">
      <alignment vertical="center"/>
    </xf>
    <xf numFmtId="179" fontId="4" fillId="35" borderId="20" xfId="0" applyNumberFormat="1" applyFont="1" applyFill="1" applyBorder="1" applyAlignment="1">
      <alignment vertical="center"/>
    </xf>
    <xf numFmtId="0" fontId="5" fillId="35" borderId="15" xfId="0" applyFont="1" applyFill="1" applyBorder="1" applyAlignment="1">
      <alignment horizontal="distributed" vertical="center"/>
    </xf>
    <xf numFmtId="176" fontId="5" fillId="35" borderId="20" xfId="0" applyNumberFormat="1" applyFont="1" applyFill="1" applyBorder="1" applyAlignment="1">
      <alignment vertical="center"/>
    </xf>
    <xf numFmtId="176" fontId="5" fillId="35" borderId="0" xfId="0" applyNumberFormat="1" applyFont="1" applyFill="1" applyBorder="1" applyAlignment="1">
      <alignment vertical="center"/>
    </xf>
    <xf numFmtId="177" fontId="5" fillId="35" borderId="19" xfId="0" applyNumberFormat="1" applyFont="1" applyFill="1" applyBorder="1" applyAlignment="1">
      <alignment vertical="center"/>
    </xf>
    <xf numFmtId="179" fontId="5" fillId="35" borderId="19" xfId="0" applyNumberFormat="1" applyFont="1" applyFill="1" applyBorder="1" applyAlignment="1">
      <alignment vertical="center"/>
    </xf>
    <xf numFmtId="179" fontId="5" fillId="35" borderId="20" xfId="0" applyNumberFormat="1" applyFont="1" applyFill="1" applyBorder="1" applyAlignment="1">
      <alignment vertical="center"/>
    </xf>
    <xf numFmtId="0" fontId="22" fillId="35" borderId="15" xfId="0" applyFont="1" applyFill="1" applyBorder="1" applyAlignment="1">
      <alignment horizontal="distributed" vertical="center"/>
    </xf>
    <xf numFmtId="0" fontId="4" fillId="35" borderId="0" xfId="0" applyFont="1" applyFill="1" applyAlignment="1">
      <alignment vertical="center"/>
    </xf>
    <xf numFmtId="180" fontId="4" fillId="35" borderId="19" xfId="0" applyNumberFormat="1" applyFont="1" applyFill="1" applyBorder="1" applyAlignment="1">
      <alignment horizontal="right" vertical="center"/>
    </xf>
    <xf numFmtId="0" fontId="4" fillId="35" borderId="19" xfId="0" applyFont="1" applyFill="1" applyBorder="1" applyAlignment="1">
      <alignment vertical="center"/>
    </xf>
    <xf numFmtId="0" fontId="4" fillId="35" borderId="15" xfId="0" applyFont="1" applyFill="1" applyBorder="1" applyAlignment="1">
      <alignment vertical="center"/>
    </xf>
    <xf numFmtId="176" fontId="4" fillId="35" borderId="19" xfId="0" applyNumberFormat="1" applyFont="1" applyFill="1" applyBorder="1" applyAlignment="1">
      <alignment vertical="center" shrinkToFit="1"/>
    </xf>
    <xf numFmtId="176" fontId="4" fillId="35" borderId="0" xfId="0" applyNumberFormat="1" applyFont="1" applyFill="1" applyAlignment="1">
      <alignment vertical="center"/>
    </xf>
    <xf numFmtId="176" fontId="4" fillId="35" borderId="0" xfId="0" applyNumberFormat="1" applyFont="1" applyFill="1" applyBorder="1" applyAlignment="1">
      <alignment horizontal="right" vertical="center"/>
    </xf>
    <xf numFmtId="0" fontId="5" fillId="35" borderId="19" xfId="0" applyNumberFormat="1" applyFont="1" applyFill="1" applyBorder="1" applyAlignment="1">
      <alignment horizontal="right" vertical="center"/>
    </xf>
    <xf numFmtId="0" fontId="4" fillId="35" borderId="19" xfId="0" applyNumberFormat="1" applyFont="1" applyFill="1" applyBorder="1" applyAlignment="1">
      <alignment horizontal="right" vertical="center"/>
    </xf>
    <xf numFmtId="3" fontId="4" fillId="35" borderId="19" xfId="0" applyNumberFormat="1" applyFont="1" applyFill="1" applyBorder="1" applyAlignment="1">
      <alignment horizontal="right" vertical="center"/>
    </xf>
    <xf numFmtId="176" fontId="5" fillId="35" borderId="0" xfId="0" applyNumberFormat="1" applyFont="1" applyFill="1" applyBorder="1" applyAlignment="1">
      <alignment horizontal="right" vertical="center"/>
    </xf>
    <xf numFmtId="3" fontId="4" fillId="35" borderId="19" xfId="0" applyNumberFormat="1" applyFont="1" applyFill="1" applyBorder="1" applyAlignment="1">
      <alignment vertical="center"/>
    </xf>
    <xf numFmtId="0" fontId="4" fillId="35" borderId="14" xfId="0" applyFont="1" applyFill="1" applyBorder="1" applyAlignment="1">
      <alignment horizontal="distributed" vertical="center"/>
    </xf>
    <xf numFmtId="176" fontId="4" fillId="35" borderId="17" xfId="0" applyNumberFormat="1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horizontal="right" vertical="center"/>
    </xf>
    <xf numFmtId="0" fontId="4" fillId="35" borderId="17" xfId="0" applyFont="1" applyFill="1" applyBorder="1" applyAlignment="1">
      <alignment vertical="center"/>
    </xf>
    <xf numFmtId="0" fontId="4" fillId="35" borderId="23" xfId="0" applyFont="1" applyFill="1" applyBorder="1" applyAlignment="1">
      <alignment vertical="center"/>
    </xf>
    <xf numFmtId="0" fontId="4" fillId="35" borderId="14" xfId="0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76" fontId="4" fillId="35" borderId="17" xfId="0" applyNumberFormat="1" applyFont="1" applyFill="1" applyBorder="1" applyAlignment="1">
      <alignment vertical="center" shrinkToFit="1"/>
    </xf>
    <xf numFmtId="177" fontId="4" fillId="35" borderId="17" xfId="0" applyNumberFormat="1" applyFont="1" applyFill="1" applyBorder="1" applyAlignment="1">
      <alignment vertical="center"/>
    </xf>
    <xf numFmtId="179" fontId="4" fillId="35" borderId="17" xfId="0" applyNumberFormat="1" applyFont="1" applyFill="1" applyBorder="1" applyAlignment="1">
      <alignment vertical="center"/>
    </xf>
    <xf numFmtId="179" fontId="4" fillId="35" borderId="18" xfId="0" applyNumberFormat="1" applyFont="1" applyFill="1" applyBorder="1" applyAlignment="1">
      <alignment vertical="center"/>
    </xf>
    <xf numFmtId="0" fontId="4" fillId="35" borderId="21" xfId="0" applyFont="1" applyFill="1" applyBorder="1" applyAlignment="1">
      <alignment horizontal="center" vertical="center"/>
    </xf>
    <xf numFmtId="0" fontId="4" fillId="35" borderId="15" xfId="0" applyFont="1" applyFill="1" applyBorder="1" applyAlignment="1">
      <alignment horizontal="center" vertical="center"/>
    </xf>
    <xf numFmtId="0" fontId="4" fillId="35" borderId="20" xfId="0" applyFont="1" applyFill="1" applyBorder="1" applyAlignment="1">
      <alignment horizontal="center" vertical="center"/>
    </xf>
    <xf numFmtId="0" fontId="4" fillId="35" borderId="0" xfId="0" applyFont="1" applyFill="1" applyBorder="1" applyAlignment="1">
      <alignment horizontal="center" vertical="center"/>
    </xf>
    <xf numFmtId="0" fontId="0" fillId="35" borderId="22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" fillId="35" borderId="19" xfId="0" applyFont="1" applyFill="1" applyBorder="1" applyAlignment="1">
      <alignment horizontal="center" vertical="center" wrapText="1"/>
    </xf>
    <xf numFmtId="0" fontId="0" fillId="35" borderId="19" xfId="0" applyFont="1" applyFill="1" applyBorder="1" applyAlignment="1">
      <alignment horizontal="center" vertical="center"/>
    </xf>
    <xf numFmtId="0" fontId="0" fillId="35" borderId="20" xfId="0" applyFont="1" applyFill="1" applyBorder="1" applyAlignment="1">
      <alignment horizontal="center" vertical="center"/>
    </xf>
    <xf numFmtId="180" fontId="5" fillId="35" borderId="19" xfId="0" applyNumberFormat="1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vertical="center"/>
    </xf>
    <xf numFmtId="3" fontId="4" fillId="35" borderId="19" xfId="0" applyNumberFormat="1" applyFont="1" applyFill="1" applyBorder="1" applyAlignment="1">
      <alignment vertical="center"/>
    </xf>
    <xf numFmtId="176" fontId="4" fillId="35" borderId="15" xfId="0" applyNumberFormat="1" applyFont="1" applyFill="1" applyBorder="1" applyAlignment="1">
      <alignment vertical="center"/>
    </xf>
    <xf numFmtId="0" fontId="4" fillId="35" borderId="19" xfId="0" applyNumberFormat="1" applyFont="1" applyFill="1" applyBorder="1" applyAlignment="1">
      <alignment vertical="center"/>
    </xf>
    <xf numFmtId="178" fontId="4" fillId="35" borderId="19" xfId="0" applyNumberFormat="1" applyFont="1" applyFill="1" applyBorder="1" applyAlignment="1">
      <alignment vertical="center"/>
    </xf>
    <xf numFmtId="178" fontId="4" fillId="35" borderId="0" xfId="0" applyNumberFormat="1" applyFont="1" applyFill="1" applyBorder="1" applyAlignment="1">
      <alignment vertical="center"/>
    </xf>
    <xf numFmtId="178" fontId="4" fillId="35" borderId="20" xfId="0" applyNumberFormat="1" applyFont="1" applyFill="1" applyBorder="1" applyAlignment="1">
      <alignment vertical="center"/>
    </xf>
    <xf numFmtId="178" fontId="4" fillId="35" borderId="15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176" fontId="4" fillId="35" borderId="18" xfId="0" applyNumberFormat="1" applyFont="1" applyFill="1" applyBorder="1" applyAlignment="1">
      <alignment vertical="center"/>
    </xf>
    <xf numFmtId="176" fontId="4" fillId="35" borderId="23" xfId="0" applyNumberFormat="1" applyFont="1" applyFill="1" applyBorder="1" applyAlignment="1">
      <alignment vertical="center"/>
    </xf>
    <xf numFmtId="176" fontId="4" fillId="35" borderId="14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top"/>
    </xf>
    <xf numFmtId="0" fontId="19" fillId="35" borderId="0" xfId="0" applyFont="1" applyFill="1" applyAlignment="1">
      <alignment horizontal="right" vertical="top"/>
    </xf>
    <xf numFmtId="177" fontId="4" fillId="35" borderId="20" xfId="0" applyNumberFormat="1" applyFont="1" applyFill="1" applyBorder="1" applyAlignment="1">
      <alignment vertical="center"/>
    </xf>
    <xf numFmtId="180" fontId="4" fillId="35" borderId="23" xfId="0" applyNumberFormat="1" applyFont="1" applyFill="1" applyBorder="1" applyAlignment="1">
      <alignment vertical="center"/>
    </xf>
    <xf numFmtId="0" fontId="4" fillId="35" borderId="15" xfId="0" applyFont="1" applyFill="1" applyBorder="1" applyAlignment="1">
      <alignment horizontal="center" vertical="center" wrapText="1"/>
    </xf>
    <xf numFmtId="180" fontId="5" fillId="35" borderId="0" xfId="0" applyNumberFormat="1" applyFont="1" applyFill="1" applyAlignment="1">
      <alignment vertical="center"/>
    </xf>
    <xf numFmtId="177" fontId="5" fillId="35" borderId="15" xfId="0" applyNumberFormat="1" applyFont="1" applyFill="1" applyBorder="1" applyAlignment="1">
      <alignment vertical="center"/>
    </xf>
    <xf numFmtId="180" fontId="4" fillId="35" borderId="0" xfId="0" applyNumberFormat="1" applyFont="1" applyFill="1" applyAlignment="1">
      <alignment vertical="center"/>
    </xf>
    <xf numFmtId="0" fontId="4" fillId="35" borderId="0" xfId="0" applyNumberFormat="1" applyFont="1" applyFill="1" applyAlignment="1">
      <alignment vertical="center"/>
    </xf>
    <xf numFmtId="177" fontId="4" fillId="35" borderId="15" xfId="0" applyNumberFormat="1" applyFont="1" applyFill="1" applyBorder="1" applyAlignment="1">
      <alignment vertical="center"/>
    </xf>
    <xf numFmtId="3" fontId="4" fillId="35" borderId="0" xfId="0" applyNumberFormat="1" applyFont="1" applyFill="1" applyAlignment="1">
      <alignment vertical="center"/>
    </xf>
    <xf numFmtId="179" fontId="4" fillId="35" borderId="0" xfId="0" applyNumberFormat="1" applyFont="1" applyFill="1" applyBorder="1" applyAlignment="1">
      <alignment vertical="center"/>
    </xf>
    <xf numFmtId="177" fontId="4" fillId="35" borderId="0" xfId="0" applyNumberFormat="1" applyFont="1" applyFill="1" applyBorder="1" applyAlignment="1">
      <alignment vertical="center"/>
    </xf>
    <xf numFmtId="179" fontId="5" fillId="35" borderId="0" xfId="0" applyNumberFormat="1" applyFont="1" applyFill="1" applyBorder="1" applyAlignment="1">
      <alignment vertical="center"/>
    </xf>
    <xf numFmtId="176" fontId="4" fillId="35" borderId="0" xfId="0" applyNumberFormat="1" applyFont="1" applyFill="1" applyBorder="1" applyAlignment="1">
      <alignment vertical="center"/>
    </xf>
    <xf numFmtId="0" fontId="4" fillId="35" borderId="0" xfId="0" applyFont="1" applyFill="1" applyBorder="1" applyAlignment="1">
      <alignment vertical="center"/>
    </xf>
    <xf numFmtId="180" fontId="4" fillId="35" borderId="19" xfId="0" applyNumberFormat="1" applyFont="1" applyFill="1" applyBorder="1" applyAlignment="1">
      <alignment vertical="center"/>
    </xf>
    <xf numFmtId="180" fontId="4" fillId="35" borderId="17" xfId="0" applyNumberFormat="1" applyFont="1" applyFill="1" applyBorder="1" applyAlignment="1">
      <alignment vertical="center"/>
    </xf>
    <xf numFmtId="194" fontId="4" fillId="35" borderId="14" xfId="0" applyNumberFormat="1" applyFont="1" applyFill="1" applyBorder="1" applyAlignment="1">
      <alignment vertical="center"/>
    </xf>
    <xf numFmtId="179" fontId="4" fillId="35" borderId="23" xfId="0" applyNumberFormat="1" applyFont="1" applyFill="1" applyBorder="1" applyAlignment="1">
      <alignment vertical="center"/>
    </xf>
    <xf numFmtId="0" fontId="21" fillId="35" borderId="0" xfId="0" applyFont="1" applyFill="1" applyBorder="1" applyAlignment="1">
      <alignment horizontal="left" vertical="center"/>
    </xf>
    <xf numFmtId="180" fontId="4" fillId="35" borderId="0" xfId="0" applyNumberFormat="1" applyFont="1" applyFill="1" applyBorder="1" applyAlignment="1">
      <alignment vertical="center"/>
    </xf>
    <xf numFmtId="194" fontId="4" fillId="35" borderId="0" xfId="0" applyNumberFormat="1" applyFont="1" applyFill="1" applyBorder="1" applyAlignment="1">
      <alignment vertical="center"/>
    </xf>
    <xf numFmtId="0" fontId="4" fillId="35" borderId="24" xfId="0" applyFont="1" applyFill="1" applyBorder="1" applyAlignment="1">
      <alignment vertical="center"/>
    </xf>
    <xf numFmtId="0" fontId="4" fillId="35" borderId="25" xfId="0" applyFont="1" applyFill="1" applyBorder="1" applyAlignment="1">
      <alignment vertical="center"/>
    </xf>
    <xf numFmtId="0" fontId="4" fillId="35" borderId="26" xfId="0" applyFont="1" applyFill="1" applyBorder="1" applyAlignment="1">
      <alignment vertical="center"/>
    </xf>
    <xf numFmtId="0" fontId="4" fillId="35" borderId="27" xfId="0" applyFont="1" applyFill="1" applyBorder="1" applyAlignment="1">
      <alignment vertical="center"/>
    </xf>
    <xf numFmtId="180" fontId="5" fillId="35" borderId="0" xfId="0" applyNumberFormat="1" applyFont="1" applyFill="1" applyBorder="1" applyAlignment="1">
      <alignment vertical="center"/>
    </xf>
    <xf numFmtId="0" fontId="24" fillId="35" borderId="15" xfId="0" applyFont="1" applyFill="1" applyBorder="1" applyAlignment="1">
      <alignment horizontal="distributed" vertical="center"/>
    </xf>
    <xf numFmtId="0" fontId="24" fillId="35" borderId="14" xfId="0" applyFont="1" applyFill="1" applyBorder="1" applyAlignment="1">
      <alignment horizontal="distributed" vertical="center"/>
    </xf>
    <xf numFmtId="0" fontId="4" fillId="35" borderId="17" xfId="0" applyNumberFormat="1" applyFont="1" applyFill="1" applyBorder="1" applyAlignment="1">
      <alignment vertical="center"/>
    </xf>
    <xf numFmtId="177" fontId="5" fillId="0" borderId="19" xfId="0" applyNumberFormat="1" applyFont="1" applyFill="1" applyBorder="1" applyAlignment="1">
      <alignment vertical="center"/>
    </xf>
    <xf numFmtId="179" fontId="5" fillId="0" borderId="19" xfId="0" applyNumberFormat="1" applyFont="1" applyFill="1" applyBorder="1" applyAlignment="1">
      <alignment vertical="center"/>
    </xf>
    <xf numFmtId="179" fontId="5" fillId="0" borderId="20" xfId="0" applyNumberFormat="1" applyFont="1" applyFill="1" applyBorder="1" applyAlignment="1">
      <alignment vertical="center"/>
    </xf>
    <xf numFmtId="3" fontId="4" fillId="35" borderId="17" xfId="0" applyNumberFormat="1" applyFont="1" applyFill="1" applyBorder="1" applyAlignment="1">
      <alignment vertical="center"/>
    </xf>
    <xf numFmtId="178" fontId="5" fillId="35" borderId="20" xfId="0" applyNumberFormat="1" applyFont="1" applyFill="1" applyBorder="1" applyAlignment="1">
      <alignment horizontal="right"/>
    </xf>
    <xf numFmtId="178" fontId="5" fillId="35" borderId="19" xfId="0" applyNumberFormat="1" applyFont="1" applyFill="1" applyBorder="1" applyAlignment="1">
      <alignment horizontal="right"/>
    </xf>
    <xf numFmtId="0" fontId="4" fillId="0" borderId="24" xfId="0" applyFont="1" applyBorder="1" applyAlignment="1">
      <alignment horizontal="center" vertical="center"/>
    </xf>
    <xf numFmtId="0" fontId="0" fillId="0" borderId="28" xfId="0" applyFont="1" applyBorder="1" applyAlignment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35" borderId="24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vertical="center"/>
    </xf>
    <xf numFmtId="0" fontId="4" fillId="35" borderId="29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center" vertical="center" wrapText="1"/>
    </xf>
    <xf numFmtId="0" fontId="0" fillId="35" borderId="13" xfId="0" applyFont="1" applyFill="1" applyBorder="1" applyAlignment="1">
      <alignment horizontal="center" vertical="center"/>
    </xf>
    <xf numFmtId="0" fontId="4" fillId="35" borderId="30" xfId="0" applyFont="1" applyFill="1" applyBorder="1" applyAlignment="1">
      <alignment horizontal="center" vertical="center" wrapText="1"/>
    </xf>
    <xf numFmtId="0" fontId="0" fillId="35" borderId="16" xfId="0" applyFont="1" applyFill="1" applyBorder="1" applyAlignment="1">
      <alignment horizontal="center" vertical="center"/>
    </xf>
    <xf numFmtId="0" fontId="19" fillId="35" borderId="31" xfId="0" applyFont="1" applyFill="1" applyBorder="1" applyAlignment="1">
      <alignment horizontal="center" vertical="center" wrapText="1"/>
    </xf>
    <xf numFmtId="0" fontId="25" fillId="35" borderId="32" xfId="0" applyFont="1" applyFill="1" applyBorder="1" applyAlignment="1">
      <alignment horizontal="center" vertical="center"/>
    </xf>
    <xf numFmtId="0" fontId="19" fillId="35" borderId="29" xfId="0" applyFont="1" applyFill="1" applyBorder="1" applyAlignment="1">
      <alignment horizontal="center" vertical="center" wrapText="1"/>
    </xf>
    <xf numFmtId="0" fontId="25" fillId="35" borderId="13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4" fillId="35" borderId="33" xfId="0" applyFont="1" applyFill="1" applyBorder="1" applyAlignment="1">
      <alignment horizontal="center" vertical="center"/>
    </xf>
    <xf numFmtId="0" fontId="4" fillId="35" borderId="31" xfId="0" applyFont="1" applyFill="1" applyBorder="1" applyAlignment="1">
      <alignment horizontal="center" vertical="center"/>
    </xf>
    <xf numFmtId="0" fontId="4" fillId="35" borderId="29" xfId="0" applyFont="1" applyFill="1" applyBorder="1" applyAlignment="1">
      <alignment horizontal="distributed" vertical="center" indent="1"/>
    </xf>
    <xf numFmtId="0" fontId="4" fillId="35" borderId="30" xfId="0" applyFont="1" applyFill="1" applyBorder="1" applyAlignment="1">
      <alignment horizontal="distributed" vertical="center" indent="1"/>
    </xf>
    <xf numFmtId="0" fontId="0" fillId="35" borderId="29" xfId="0" applyFont="1" applyFill="1" applyBorder="1" applyAlignment="1">
      <alignment horizontal="distributed" vertical="center" indent="1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Calc Currency (0)" xfId="33"/>
    <cellStyle name="Comma [0]_Full Year FY96" xfId="34"/>
    <cellStyle name="Comma_Full Year FY96" xfId="35"/>
    <cellStyle name="Currency [0]_CCOCPX" xfId="36"/>
    <cellStyle name="Currency_CCOCPX" xfId="37"/>
    <cellStyle name="entry" xfId="38"/>
    <cellStyle name="Grey" xfId="39"/>
    <cellStyle name="Header1" xfId="40"/>
    <cellStyle name="Header2" xfId="41"/>
    <cellStyle name="Input [yellow]" xfId="42"/>
    <cellStyle name="Normal - Style1" xfId="43"/>
    <cellStyle name="Normal_#18-Internet" xfId="44"/>
    <cellStyle name="Percent [2]" xfId="45"/>
    <cellStyle name="price" xfId="46"/>
    <cellStyle name="revised" xfId="47"/>
    <cellStyle name="section" xfId="48"/>
    <cellStyle name="subhead" xfId="49"/>
    <cellStyle name="title" xfId="50"/>
    <cellStyle name="アクセント 1" xfId="51"/>
    <cellStyle name="アクセント 2" xfId="52"/>
    <cellStyle name="アクセント 3" xfId="53"/>
    <cellStyle name="アクセント 4" xfId="54"/>
    <cellStyle name="アクセント 5" xfId="55"/>
    <cellStyle name="アクセント 6" xfId="56"/>
    <cellStyle name="センター" xfId="57"/>
    <cellStyle name="タイトル" xfId="58"/>
    <cellStyle name="チェック セル" xfId="59"/>
    <cellStyle name="どちらでもない" xfId="60"/>
    <cellStyle name="Percent" xfId="61"/>
    <cellStyle name="Hyperlink" xfId="62"/>
    <cellStyle name="メモ" xfId="63"/>
    <cellStyle name="リンク セル" xfId="64"/>
    <cellStyle name="悪い" xfId="65"/>
    <cellStyle name="計算" xfId="66"/>
    <cellStyle name="警告文" xfId="67"/>
    <cellStyle name="Comma [0]" xfId="68"/>
    <cellStyle name="Comma" xfId="69"/>
    <cellStyle name="見出し 1" xfId="70"/>
    <cellStyle name="見出し 2" xfId="71"/>
    <cellStyle name="見出し 3" xfId="72"/>
    <cellStyle name="見出し 4" xfId="73"/>
    <cellStyle name="集計" xfId="74"/>
    <cellStyle name="出力" xfId="75"/>
    <cellStyle name="説明文" xfId="76"/>
    <cellStyle name="Currency [0]" xfId="77"/>
    <cellStyle name="Currency" xfId="78"/>
    <cellStyle name="入力" xfId="79"/>
    <cellStyle name="標準 2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="142" zoomScaleNormal="142" workbookViewId="0" topLeftCell="A1">
      <selection activeCell="E13" sqref="E13"/>
    </sheetView>
  </sheetViews>
  <sheetFormatPr defaultColWidth="9.00390625" defaultRowHeight="13.5"/>
  <cols>
    <col min="1" max="1" width="9.875" style="1" customWidth="1"/>
    <col min="2" max="7" width="6.00390625" style="1" customWidth="1"/>
    <col min="8" max="11" width="9.00390625" style="1" customWidth="1"/>
    <col min="12" max="12" width="9.00390625" style="3" customWidth="1"/>
    <col min="13" max="16384" width="9.00390625" style="1" customWidth="1"/>
  </cols>
  <sheetData>
    <row r="1" spans="1:4" s="7" customFormat="1" ht="15.75" customHeight="1">
      <c r="A1" s="10" t="s">
        <v>79</v>
      </c>
      <c r="B1" s="6"/>
      <c r="C1" s="6"/>
      <c r="D1" s="6"/>
    </row>
    <row r="2" spans="1:12" ht="11.25" customHeight="1">
      <c r="A2" s="4" t="s">
        <v>51</v>
      </c>
      <c r="B2" s="4"/>
      <c r="C2" s="4"/>
      <c r="D2" s="4"/>
      <c r="E2" s="41"/>
      <c r="G2" s="42" t="s">
        <v>133</v>
      </c>
      <c r="L2" s="1"/>
    </row>
    <row r="3" spans="1:7" ht="11.25" customHeight="1">
      <c r="A3" s="172" t="s">
        <v>82</v>
      </c>
      <c r="B3" s="174" t="s">
        <v>83</v>
      </c>
      <c r="C3" s="174"/>
      <c r="D3" s="174"/>
      <c r="E3" s="174" t="s">
        <v>84</v>
      </c>
      <c r="F3" s="174"/>
      <c r="G3" s="175"/>
    </row>
    <row r="4" spans="1:7" ht="21">
      <c r="A4" s="173"/>
      <c r="B4" s="2" t="s">
        <v>85</v>
      </c>
      <c r="C4" s="2" t="s">
        <v>86</v>
      </c>
      <c r="D4" s="11" t="s">
        <v>87</v>
      </c>
      <c r="E4" s="2" t="s">
        <v>85</v>
      </c>
      <c r="F4" s="2" t="s">
        <v>86</v>
      </c>
      <c r="G4" s="12" t="s">
        <v>87</v>
      </c>
    </row>
    <row r="5" spans="1:7" ht="19.5" customHeight="1">
      <c r="A5" s="8" t="s">
        <v>129</v>
      </c>
      <c r="B5" s="39">
        <v>110</v>
      </c>
      <c r="C5" s="39">
        <v>6851</v>
      </c>
      <c r="D5" s="39">
        <v>630</v>
      </c>
      <c r="E5" s="39">
        <v>409</v>
      </c>
      <c r="F5" s="39">
        <v>73094</v>
      </c>
      <c r="G5" s="40">
        <v>4538</v>
      </c>
    </row>
    <row r="6" spans="1:12" s="16" customFormat="1" ht="19.5" customHeight="1">
      <c r="A6" s="15" t="s">
        <v>130</v>
      </c>
      <c r="B6" s="30">
        <v>106</v>
      </c>
      <c r="C6" s="30">
        <v>5965</v>
      </c>
      <c r="D6" s="30">
        <v>581</v>
      </c>
      <c r="E6" s="30">
        <v>403</v>
      </c>
      <c r="F6" s="30">
        <v>70653</v>
      </c>
      <c r="G6" s="35">
        <v>4539</v>
      </c>
      <c r="L6" s="14"/>
    </row>
    <row r="7" spans="1:7" ht="19.5" customHeight="1">
      <c r="A7" s="8" t="s">
        <v>2</v>
      </c>
      <c r="B7" s="29">
        <v>9</v>
      </c>
      <c r="C7" s="29">
        <v>359</v>
      </c>
      <c r="D7" s="29">
        <v>40</v>
      </c>
      <c r="E7" s="29">
        <v>5</v>
      </c>
      <c r="F7" s="29">
        <v>1584</v>
      </c>
      <c r="G7" s="34">
        <v>82</v>
      </c>
    </row>
    <row r="8" spans="1:7" ht="14.25" customHeight="1">
      <c r="A8" s="8" t="s">
        <v>3</v>
      </c>
      <c r="B8" s="31">
        <v>0</v>
      </c>
      <c r="C8" s="31">
        <v>0</v>
      </c>
      <c r="D8" s="31">
        <v>0</v>
      </c>
      <c r="E8" s="29">
        <v>17</v>
      </c>
      <c r="F8" s="29">
        <v>3049</v>
      </c>
      <c r="G8" s="34">
        <v>181</v>
      </c>
    </row>
    <row r="9" spans="1:7" ht="14.25" customHeight="1">
      <c r="A9" s="8" t="s">
        <v>4</v>
      </c>
      <c r="B9" s="31">
        <v>0</v>
      </c>
      <c r="C9" s="31">
        <v>0</v>
      </c>
      <c r="D9" s="31">
        <v>0</v>
      </c>
      <c r="E9" s="29">
        <v>43</v>
      </c>
      <c r="F9" s="29">
        <v>8708</v>
      </c>
      <c r="G9" s="34">
        <v>553</v>
      </c>
    </row>
    <row r="10" spans="1:7" ht="14.25" customHeight="1">
      <c r="A10" s="8" t="s">
        <v>5</v>
      </c>
      <c r="B10" s="29">
        <v>6</v>
      </c>
      <c r="C10" s="29">
        <v>633</v>
      </c>
      <c r="D10" s="29">
        <v>54</v>
      </c>
      <c r="E10" s="29">
        <v>32</v>
      </c>
      <c r="F10" s="29">
        <v>4879</v>
      </c>
      <c r="G10" s="34">
        <v>317</v>
      </c>
    </row>
    <row r="11" spans="1:7" ht="14.25" customHeight="1">
      <c r="A11" s="8" t="s">
        <v>6</v>
      </c>
      <c r="B11" s="29">
        <v>14</v>
      </c>
      <c r="C11" s="29">
        <v>1300</v>
      </c>
      <c r="D11" s="29">
        <v>113</v>
      </c>
      <c r="E11" s="29">
        <v>5</v>
      </c>
      <c r="F11" s="29">
        <v>863</v>
      </c>
      <c r="G11" s="34">
        <v>46</v>
      </c>
    </row>
    <row r="12" spans="1:7" ht="14.25" customHeight="1">
      <c r="A12" s="8" t="s">
        <v>7</v>
      </c>
      <c r="B12" s="29">
        <v>3</v>
      </c>
      <c r="C12" s="31">
        <v>0</v>
      </c>
      <c r="D12" s="31">
        <v>0</v>
      </c>
      <c r="E12" s="29">
        <v>40</v>
      </c>
      <c r="F12" s="29">
        <v>6496</v>
      </c>
      <c r="G12" s="34">
        <v>421</v>
      </c>
    </row>
    <row r="13" spans="1:7" ht="14.25" customHeight="1">
      <c r="A13" s="8" t="s">
        <v>8</v>
      </c>
      <c r="B13" s="31">
        <v>0</v>
      </c>
      <c r="C13" s="31">
        <v>0</v>
      </c>
      <c r="D13" s="31">
        <v>0</v>
      </c>
      <c r="E13" s="29">
        <v>26</v>
      </c>
      <c r="F13" s="29">
        <v>6006</v>
      </c>
      <c r="G13" s="34">
        <v>350</v>
      </c>
    </row>
    <row r="14" spans="1:7" ht="14.25" customHeight="1">
      <c r="A14" s="8" t="s">
        <v>9</v>
      </c>
      <c r="B14" s="29">
        <v>3</v>
      </c>
      <c r="C14" s="29">
        <v>180</v>
      </c>
      <c r="D14" s="29">
        <v>14</v>
      </c>
      <c r="E14" s="29">
        <v>8</v>
      </c>
      <c r="F14" s="29">
        <v>1490</v>
      </c>
      <c r="G14" s="34">
        <v>101</v>
      </c>
    </row>
    <row r="15" spans="1:7" ht="14.25" customHeight="1">
      <c r="A15" s="8" t="s">
        <v>10</v>
      </c>
      <c r="B15" s="29">
        <v>1</v>
      </c>
      <c r="C15" s="29">
        <v>46</v>
      </c>
      <c r="D15" s="29">
        <v>4</v>
      </c>
      <c r="E15" s="29">
        <v>10</v>
      </c>
      <c r="F15" s="29">
        <v>2676</v>
      </c>
      <c r="G15" s="34">
        <v>123</v>
      </c>
    </row>
    <row r="16" spans="1:7" ht="14.25" customHeight="1">
      <c r="A16" s="8" t="s">
        <v>11</v>
      </c>
      <c r="B16" s="31">
        <v>0</v>
      </c>
      <c r="C16" s="31">
        <v>0</v>
      </c>
      <c r="D16" s="31">
        <v>0</v>
      </c>
      <c r="E16" s="29">
        <v>10</v>
      </c>
      <c r="F16" s="29">
        <v>1551</v>
      </c>
      <c r="G16" s="34">
        <v>111</v>
      </c>
    </row>
    <row r="17" spans="1:7" ht="14.25" customHeight="1">
      <c r="A17" s="8" t="s">
        <v>80</v>
      </c>
      <c r="B17" s="31">
        <v>0</v>
      </c>
      <c r="C17" s="31">
        <v>0</v>
      </c>
      <c r="D17" s="31">
        <v>0</v>
      </c>
      <c r="E17" s="29">
        <v>9</v>
      </c>
      <c r="F17" s="29">
        <v>2078</v>
      </c>
      <c r="G17" s="34">
        <v>138</v>
      </c>
    </row>
    <row r="18" spans="1:7" ht="14.25" customHeight="1">
      <c r="A18" s="8" t="s">
        <v>12</v>
      </c>
      <c r="B18" s="29">
        <v>3</v>
      </c>
      <c r="C18" s="29">
        <v>71</v>
      </c>
      <c r="D18" s="29">
        <v>14</v>
      </c>
      <c r="E18" s="29">
        <v>9</v>
      </c>
      <c r="F18" s="29">
        <v>2136</v>
      </c>
      <c r="G18" s="34">
        <v>128</v>
      </c>
    </row>
    <row r="19" spans="1:7" ht="14.25" customHeight="1">
      <c r="A19" s="8" t="s">
        <v>13</v>
      </c>
      <c r="B19" s="29">
        <v>1</v>
      </c>
      <c r="C19" s="29">
        <v>163</v>
      </c>
      <c r="D19" s="29">
        <v>14</v>
      </c>
      <c r="E19" s="29">
        <v>9</v>
      </c>
      <c r="F19" s="29">
        <v>1683</v>
      </c>
      <c r="G19" s="34">
        <v>97</v>
      </c>
    </row>
    <row r="20" spans="1:7" ht="14.25" customHeight="1">
      <c r="A20" s="8" t="s">
        <v>14</v>
      </c>
      <c r="B20" s="31">
        <v>0</v>
      </c>
      <c r="C20" s="31">
        <v>0</v>
      </c>
      <c r="D20" s="31">
        <v>0</v>
      </c>
      <c r="E20" s="29">
        <v>8</v>
      </c>
      <c r="F20" s="29">
        <v>1391</v>
      </c>
      <c r="G20" s="34">
        <v>82</v>
      </c>
    </row>
    <row r="21" spans="1:7" ht="14.25" customHeight="1">
      <c r="A21" s="8" t="s">
        <v>15</v>
      </c>
      <c r="B21" s="29">
        <v>3</v>
      </c>
      <c r="C21" s="29">
        <v>172</v>
      </c>
      <c r="D21" s="29">
        <v>17</v>
      </c>
      <c r="E21" s="29">
        <v>3</v>
      </c>
      <c r="F21" s="29">
        <v>219</v>
      </c>
      <c r="G21" s="34">
        <v>22</v>
      </c>
    </row>
    <row r="22" spans="1:7" ht="14.25" customHeight="1">
      <c r="A22" s="8" t="s">
        <v>16</v>
      </c>
      <c r="B22" s="29">
        <v>2</v>
      </c>
      <c r="C22" s="29">
        <v>362</v>
      </c>
      <c r="D22" s="29">
        <v>17</v>
      </c>
      <c r="E22" s="29">
        <v>6</v>
      </c>
      <c r="F22" s="29">
        <v>1277</v>
      </c>
      <c r="G22" s="34">
        <v>65</v>
      </c>
    </row>
    <row r="23" spans="1:7" ht="14.25" customHeight="1">
      <c r="A23" s="8" t="s">
        <v>17</v>
      </c>
      <c r="B23" s="31">
        <v>0</v>
      </c>
      <c r="C23" s="31">
        <v>0</v>
      </c>
      <c r="D23" s="31">
        <v>0</v>
      </c>
      <c r="E23" s="29">
        <v>6</v>
      </c>
      <c r="F23" s="29">
        <v>1124</v>
      </c>
      <c r="G23" s="34">
        <v>65</v>
      </c>
    </row>
    <row r="24" spans="1:7" ht="14.25" customHeight="1">
      <c r="A24" s="8" t="s">
        <v>18</v>
      </c>
      <c r="B24" s="29">
        <v>2</v>
      </c>
      <c r="C24" s="29">
        <v>152</v>
      </c>
      <c r="D24" s="29">
        <v>9</v>
      </c>
      <c r="E24" s="29">
        <v>3</v>
      </c>
      <c r="F24" s="29">
        <v>285</v>
      </c>
      <c r="G24" s="34">
        <v>23</v>
      </c>
    </row>
    <row r="25" spans="1:7" ht="14.25" customHeight="1">
      <c r="A25" s="8" t="s">
        <v>19</v>
      </c>
      <c r="B25" s="31">
        <v>0</v>
      </c>
      <c r="C25" s="31">
        <v>0</v>
      </c>
      <c r="D25" s="31">
        <v>0</v>
      </c>
      <c r="E25" s="29">
        <v>1</v>
      </c>
      <c r="F25" s="36" t="s">
        <v>89</v>
      </c>
      <c r="G25" s="36" t="s">
        <v>89</v>
      </c>
    </row>
    <row r="26" spans="1:7" ht="14.25" customHeight="1">
      <c r="A26" s="8" t="s">
        <v>20</v>
      </c>
      <c r="B26" s="31">
        <v>0</v>
      </c>
      <c r="C26" s="31">
        <v>0</v>
      </c>
      <c r="D26" s="31">
        <v>0</v>
      </c>
      <c r="E26" s="29">
        <v>2</v>
      </c>
      <c r="F26" s="36" t="s">
        <v>89</v>
      </c>
      <c r="G26" s="36" t="s">
        <v>89</v>
      </c>
    </row>
    <row r="27" spans="1:7" ht="14.25" customHeight="1">
      <c r="A27" s="8" t="s">
        <v>21</v>
      </c>
      <c r="B27" s="29">
        <v>2</v>
      </c>
      <c r="C27" s="29">
        <v>48</v>
      </c>
      <c r="D27" s="29">
        <v>9</v>
      </c>
      <c r="E27" s="29">
        <v>2</v>
      </c>
      <c r="F27" s="36" t="s">
        <v>89</v>
      </c>
      <c r="G27" s="36" t="s">
        <v>89</v>
      </c>
    </row>
    <row r="28" spans="1:7" ht="14.25" customHeight="1">
      <c r="A28" s="8" t="s">
        <v>52</v>
      </c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7">
        <v>0</v>
      </c>
    </row>
    <row r="29" spans="1:7" ht="14.25" customHeight="1">
      <c r="A29" s="8" t="s">
        <v>22</v>
      </c>
      <c r="B29" s="29">
        <v>2</v>
      </c>
      <c r="C29" s="29">
        <v>23</v>
      </c>
      <c r="D29" s="29">
        <v>5</v>
      </c>
      <c r="E29" s="31">
        <v>0</v>
      </c>
      <c r="F29" s="31">
        <v>0</v>
      </c>
      <c r="G29" s="37">
        <v>0</v>
      </c>
    </row>
    <row r="30" spans="1:7" ht="14.25" customHeight="1">
      <c r="A30" s="9" t="s">
        <v>23</v>
      </c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8">
        <v>0</v>
      </c>
    </row>
    <row r="31" spans="1:2" ht="11.25" customHeight="1">
      <c r="A31" s="3" t="s">
        <v>53</v>
      </c>
      <c r="B31" s="3"/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</sheetData>
  <sheetProtection/>
  <mergeCells count="3">
    <mergeCell ref="A3:A4"/>
    <mergeCell ref="B3:D3"/>
    <mergeCell ref="E3:G3"/>
  </mergeCells>
  <printOptions horizontalCentered="1"/>
  <pageMargins left="0.2755905511811024" right="0.2755905511811024" top="0.3937007874015748" bottom="0.5118110236220472" header="0.2755905511811024" footer="0.2362204724409449"/>
  <pageSetup firstPageNumber="38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zoomScale="150" zoomScaleNormal="150" workbookViewId="0" topLeftCell="A1">
      <selection activeCell="E13" sqref="E13"/>
    </sheetView>
  </sheetViews>
  <sheetFormatPr defaultColWidth="9.00390625" defaultRowHeight="13.5"/>
  <cols>
    <col min="1" max="1" width="9.875" style="1" customWidth="1"/>
    <col min="2" max="5" width="6.00390625" style="1" customWidth="1"/>
    <col min="6" max="7" width="6.00390625" style="3" customWidth="1"/>
    <col min="8" max="12" width="9.00390625" style="1" customWidth="1"/>
    <col min="13" max="13" width="9.00390625" style="3" customWidth="1"/>
    <col min="14" max="16384" width="9.00390625" style="1" customWidth="1"/>
  </cols>
  <sheetData>
    <row r="1" spans="1:7" ht="12.75" customHeight="1">
      <c r="A1" s="172" t="s">
        <v>82</v>
      </c>
      <c r="B1" s="174" t="s">
        <v>83</v>
      </c>
      <c r="C1" s="174"/>
      <c r="D1" s="174"/>
      <c r="E1" s="174" t="s">
        <v>84</v>
      </c>
      <c r="F1" s="174"/>
      <c r="G1" s="175"/>
    </row>
    <row r="2" spans="1:7" ht="21">
      <c r="A2" s="173"/>
      <c r="B2" s="2" t="s">
        <v>85</v>
      </c>
      <c r="C2" s="2" t="s">
        <v>86</v>
      </c>
      <c r="D2" s="11" t="s">
        <v>87</v>
      </c>
      <c r="E2" s="2" t="s">
        <v>85</v>
      </c>
      <c r="F2" s="13" t="s">
        <v>86</v>
      </c>
      <c r="G2" s="17" t="s">
        <v>87</v>
      </c>
    </row>
    <row r="3" spans="1:7" ht="13.5" customHeight="1">
      <c r="A3" s="8" t="s">
        <v>24</v>
      </c>
      <c r="B3" s="29">
        <v>4</v>
      </c>
      <c r="C3" s="29">
        <v>48</v>
      </c>
      <c r="D3" s="29">
        <v>12</v>
      </c>
      <c r="E3" s="29">
        <v>2</v>
      </c>
      <c r="F3" s="33" t="s">
        <v>101</v>
      </c>
      <c r="G3" s="36" t="s">
        <v>101</v>
      </c>
    </row>
    <row r="4" spans="1:7" ht="13.5" customHeight="1">
      <c r="A4" s="8" t="s">
        <v>25</v>
      </c>
      <c r="B4" s="31">
        <v>0</v>
      </c>
      <c r="C4" s="31">
        <v>0</v>
      </c>
      <c r="D4" s="31">
        <v>0</v>
      </c>
      <c r="E4" s="29">
        <v>4</v>
      </c>
      <c r="F4" s="29">
        <v>450</v>
      </c>
      <c r="G4" s="34">
        <v>48</v>
      </c>
    </row>
    <row r="5" spans="1:7" ht="13.5" customHeight="1">
      <c r="A5" s="8" t="s">
        <v>26</v>
      </c>
      <c r="B5" s="29">
        <v>2</v>
      </c>
      <c r="C5" s="29">
        <v>73</v>
      </c>
      <c r="D5" s="29">
        <v>14</v>
      </c>
      <c r="E5" s="31">
        <v>0</v>
      </c>
      <c r="F5" s="31">
        <v>0</v>
      </c>
      <c r="G5" s="37">
        <v>0</v>
      </c>
    </row>
    <row r="6" spans="1:7" ht="13.5" customHeight="1">
      <c r="A6" s="8" t="s">
        <v>27</v>
      </c>
      <c r="B6" s="29">
        <v>8</v>
      </c>
      <c r="C6" s="29">
        <v>565</v>
      </c>
      <c r="D6" s="29">
        <v>53</v>
      </c>
      <c r="E6" s="29">
        <v>1</v>
      </c>
      <c r="F6" s="33" t="s">
        <v>101</v>
      </c>
      <c r="G6" s="36" t="s">
        <v>101</v>
      </c>
    </row>
    <row r="7" spans="1:7" ht="13.5" customHeight="1">
      <c r="A7" s="8" t="s">
        <v>28</v>
      </c>
      <c r="B7" s="29">
        <v>3</v>
      </c>
      <c r="C7" s="29">
        <v>93</v>
      </c>
      <c r="D7" s="29">
        <v>11</v>
      </c>
      <c r="E7" s="31">
        <v>0</v>
      </c>
      <c r="F7" s="31">
        <v>0</v>
      </c>
      <c r="G7" s="37">
        <v>0</v>
      </c>
    </row>
    <row r="8" spans="1:7" ht="13.5" customHeight="1">
      <c r="A8" s="8" t="s">
        <v>90</v>
      </c>
      <c r="B8" s="29">
        <v>4</v>
      </c>
      <c r="C8" s="29">
        <v>231</v>
      </c>
      <c r="D8" s="29">
        <v>36</v>
      </c>
      <c r="E8" s="29">
        <v>2</v>
      </c>
      <c r="F8" s="33" t="s">
        <v>101</v>
      </c>
      <c r="G8" s="36" t="s">
        <v>101</v>
      </c>
    </row>
    <row r="9" spans="1:7" ht="13.5" customHeight="1">
      <c r="A9" s="8" t="s">
        <v>29</v>
      </c>
      <c r="B9" s="31">
        <v>0</v>
      </c>
      <c r="C9" s="31">
        <v>0</v>
      </c>
      <c r="D9" s="31">
        <v>0</v>
      </c>
      <c r="E9" s="29">
        <v>1</v>
      </c>
      <c r="F9" s="33" t="s">
        <v>101</v>
      </c>
      <c r="G9" s="36" t="s">
        <v>101</v>
      </c>
    </row>
    <row r="10" spans="1:7" ht="13.5" customHeight="1">
      <c r="A10" s="8" t="s">
        <v>30</v>
      </c>
      <c r="B10" s="31">
        <v>0</v>
      </c>
      <c r="C10" s="31">
        <v>0</v>
      </c>
      <c r="D10" s="31">
        <v>0</v>
      </c>
      <c r="E10" s="29">
        <v>2</v>
      </c>
      <c r="F10" s="33" t="s">
        <v>101</v>
      </c>
      <c r="G10" s="36" t="s">
        <v>101</v>
      </c>
    </row>
    <row r="11" spans="1:7" ht="13.5" customHeight="1">
      <c r="A11" s="8" t="s">
        <v>31</v>
      </c>
      <c r="B11" s="31">
        <v>0</v>
      </c>
      <c r="C11" s="31">
        <v>0</v>
      </c>
      <c r="D11" s="31">
        <v>0</v>
      </c>
      <c r="E11" s="29">
        <v>1</v>
      </c>
      <c r="F11" s="33" t="s">
        <v>102</v>
      </c>
      <c r="G11" s="36" t="s">
        <v>102</v>
      </c>
    </row>
    <row r="12" spans="1:7" ht="13.5" customHeight="1">
      <c r="A12" s="8" t="s">
        <v>32</v>
      </c>
      <c r="B12" s="29">
        <v>4</v>
      </c>
      <c r="C12" s="29">
        <v>182</v>
      </c>
      <c r="D12" s="29">
        <v>15</v>
      </c>
      <c r="E12" s="29">
        <v>5</v>
      </c>
      <c r="F12" s="29">
        <v>611</v>
      </c>
      <c r="G12" s="34">
        <v>42</v>
      </c>
    </row>
    <row r="13" spans="1:7" ht="13.5" customHeight="1">
      <c r="A13" s="8" t="s">
        <v>33</v>
      </c>
      <c r="B13" s="31">
        <v>0</v>
      </c>
      <c r="C13" s="31">
        <v>0</v>
      </c>
      <c r="D13" s="31">
        <v>0</v>
      </c>
      <c r="E13" s="31">
        <v>0</v>
      </c>
      <c r="F13" s="31">
        <v>0</v>
      </c>
      <c r="G13" s="37">
        <v>0</v>
      </c>
    </row>
    <row r="14" spans="1:7" ht="13.5" customHeight="1">
      <c r="A14" s="8" t="s">
        <v>34</v>
      </c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7">
        <v>0</v>
      </c>
    </row>
    <row r="15" spans="1:7" ht="13.5" customHeight="1">
      <c r="A15" s="8" t="s">
        <v>35</v>
      </c>
      <c r="B15" s="31">
        <v>0</v>
      </c>
      <c r="C15" s="31">
        <v>0</v>
      </c>
      <c r="D15" s="31">
        <v>0</v>
      </c>
      <c r="E15" s="31">
        <v>0</v>
      </c>
      <c r="F15" s="31">
        <v>0</v>
      </c>
      <c r="G15" s="37">
        <v>0</v>
      </c>
    </row>
    <row r="16" spans="1:7" ht="13.5" customHeight="1">
      <c r="A16" s="8" t="s">
        <v>36</v>
      </c>
      <c r="B16" s="31">
        <v>0</v>
      </c>
      <c r="C16" s="31">
        <v>0</v>
      </c>
      <c r="D16" s="31">
        <v>0</v>
      </c>
      <c r="E16" s="29">
        <v>1</v>
      </c>
      <c r="F16" s="33" t="s">
        <v>102</v>
      </c>
      <c r="G16" s="36" t="s">
        <v>102</v>
      </c>
    </row>
    <row r="17" spans="1:7" ht="13.5" customHeight="1">
      <c r="A17" s="8" t="s">
        <v>37</v>
      </c>
      <c r="B17" s="31">
        <v>0</v>
      </c>
      <c r="C17" s="31">
        <v>0</v>
      </c>
      <c r="D17" s="31">
        <v>0</v>
      </c>
      <c r="E17" s="31">
        <v>0</v>
      </c>
      <c r="F17" s="31">
        <v>0</v>
      </c>
      <c r="G17" s="37">
        <v>0</v>
      </c>
    </row>
    <row r="18" spans="1:7" ht="13.5" customHeight="1">
      <c r="A18" s="8" t="s">
        <v>38</v>
      </c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7">
        <v>0</v>
      </c>
    </row>
    <row r="19" spans="1:7" ht="13.5" customHeight="1">
      <c r="A19" s="8" t="s">
        <v>39</v>
      </c>
      <c r="B19" s="29">
        <v>1</v>
      </c>
      <c r="C19" s="29">
        <v>35</v>
      </c>
      <c r="D19" s="29">
        <v>4</v>
      </c>
      <c r="E19" s="31">
        <v>0</v>
      </c>
      <c r="F19" s="31">
        <v>0</v>
      </c>
      <c r="G19" s="37">
        <v>0</v>
      </c>
    </row>
    <row r="20" spans="1:7" ht="13.5" customHeight="1">
      <c r="A20" s="8" t="s">
        <v>103</v>
      </c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7">
        <v>0</v>
      </c>
    </row>
    <row r="21" spans="1:7" ht="13.5" customHeight="1">
      <c r="A21" s="8" t="s">
        <v>40</v>
      </c>
      <c r="B21" s="31">
        <v>0</v>
      </c>
      <c r="C21" s="31">
        <v>0</v>
      </c>
      <c r="D21" s="31">
        <v>0</v>
      </c>
      <c r="E21" s="31">
        <v>0</v>
      </c>
      <c r="F21" s="31">
        <v>0</v>
      </c>
      <c r="G21" s="37">
        <v>0</v>
      </c>
    </row>
    <row r="22" spans="1:7" ht="13.5" customHeight="1">
      <c r="A22" s="8" t="s">
        <v>41</v>
      </c>
      <c r="B22" s="31">
        <v>0</v>
      </c>
      <c r="C22" s="31">
        <v>0</v>
      </c>
      <c r="D22" s="31">
        <v>0</v>
      </c>
      <c r="E22" s="31">
        <v>0</v>
      </c>
      <c r="F22" s="31">
        <v>0</v>
      </c>
      <c r="G22" s="37">
        <v>0</v>
      </c>
    </row>
    <row r="23" spans="1:7" ht="13.5" customHeight="1">
      <c r="A23" s="8" t="s">
        <v>42</v>
      </c>
      <c r="B23" s="29">
        <v>5</v>
      </c>
      <c r="C23" s="29">
        <v>95</v>
      </c>
      <c r="D23" s="29">
        <v>15</v>
      </c>
      <c r="E23" s="29">
        <v>23</v>
      </c>
      <c r="F23" s="29">
        <v>3866</v>
      </c>
      <c r="G23" s="34">
        <v>258</v>
      </c>
    </row>
    <row r="24" spans="1:7" ht="13.5" customHeight="1">
      <c r="A24" s="8" t="s">
        <v>43</v>
      </c>
      <c r="B24" s="29">
        <v>6</v>
      </c>
      <c r="C24" s="29">
        <v>255</v>
      </c>
      <c r="D24" s="29">
        <v>24</v>
      </c>
      <c r="E24" s="29">
        <v>1</v>
      </c>
      <c r="F24" s="33" t="s">
        <v>101</v>
      </c>
      <c r="G24" s="36" t="s">
        <v>101</v>
      </c>
    </row>
    <row r="25" spans="1:7" ht="13.5" customHeight="1">
      <c r="A25" s="8" t="s">
        <v>44</v>
      </c>
      <c r="B25" s="29">
        <v>7</v>
      </c>
      <c r="C25" s="29">
        <v>212</v>
      </c>
      <c r="D25" s="29">
        <v>32</v>
      </c>
      <c r="E25" s="31">
        <v>0</v>
      </c>
      <c r="F25" s="31">
        <v>0</v>
      </c>
      <c r="G25" s="37">
        <v>0</v>
      </c>
    </row>
    <row r="26" spans="1:7" ht="13.5" customHeight="1">
      <c r="A26" s="8" t="s">
        <v>45</v>
      </c>
      <c r="B26" s="29">
        <v>8</v>
      </c>
      <c r="C26" s="29">
        <v>405</v>
      </c>
      <c r="D26" s="29">
        <v>35</v>
      </c>
      <c r="E26" s="31">
        <v>0</v>
      </c>
      <c r="F26" s="31">
        <v>0</v>
      </c>
      <c r="G26" s="37">
        <v>0</v>
      </c>
    </row>
    <row r="27" spans="1:7" ht="13.5" customHeight="1">
      <c r="A27" s="8" t="s">
        <v>46</v>
      </c>
      <c r="B27" s="29">
        <v>1</v>
      </c>
      <c r="C27" s="29">
        <v>67</v>
      </c>
      <c r="D27" s="29">
        <v>6</v>
      </c>
      <c r="E27" s="31">
        <v>0</v>
      </c>
      <c r="F27" s="31">
        <v>0</v>
      </c>
      <c r="G27" s="37">
        <v>0</v>
      </c>
    </row>
    <row r="28" spans="1:7" ht="13.5" customHeight="1">
      <c r="A28" s="8" t="s">
        <v>47</v>
      </c>
      <c r="B28" s="31">
        <v>0</v>
      </c>
      <c r="C28" s="31">
        <v>0</v>
      </c>
      <c r="D28" s="31">
        <v>0</v>
      </c>
      <c r="E28" s="29">
        <v>12</v>
      </c>
      <c r="F28" s="29">
        <v>2178</v>
      </c>
      <c r="G28" s="34">
        <v>113</v>
      </c>
    </row>
    <row r="29" spans="1:7" ht="13.5" customHeight="1">
      <c r="A29" s="8" t="s">
        <v>48</v>
      </c>
      <c r="B29" s="31">
        <v>0</v>
      </c>
      <c r="C29" s="31">
        <v>0</v>
      </c>
      <c r="D29" s="31">
        <v>0</v>
      </c>
      <c r="E29" s="29">
        <v>4</v>
      </c>
      <c r="F29" s="29">
        <v>727</v>
      </c>
      <c r="G29" s="34">
        <v>43</v>
      </c>
    </row>
    <row r="30" spans="1:7" ht="13.5" customHeight="1">
      <c r="A30" s="8" t="s">
        <v>49</v>
      </c>
      <c r="B30" s="31">
        <v>0</v>
      </c>
      <c r="C30" s="31">
        <v>0</v>
      </c>
      <c r="D30" s="31">
        <v>0</v>
      </c>
      <c r="E30" s="29">
        <v>3</v>
      </c>
      <c r="F30" s="29">
        <v>561</v>
      </c>
      <c r="G30" s="34">
        <v>29</v>
      </c>
    </row>
    <row r="31" spans="1:7" ht="13.5" customHeight="1">
      <c r="A31" s="8" t="s">
        <v>81</v>
      </c>
      <c r="B31" s="29">
        <v>2</v>
      </c>
      <c r="C31" s="29">
        <v>195</v>
      </c>
      <c r="D31" s="29">
        <v>14</v>
      </c>
      <c r="E31" s="29">
        <v>2</v>
      </c>
      <c r="F31" s="33" t="s">
        <v>101</v>
      </c>
      <c r="G31" s="36" t="s">
        <v>88</v>
      </c>
    </row>
    <row r="32" spans="1:7" ht="22.5" customHeight="1">
      <c r="A32" s="8" t="s">
        <v>50</v>
      </c>
      <c r="B32" s="31">
        <v>0</v>
      </c>
      <c r="C32" s="31">
        <v>0</v>
      </c>
      <c r="D32" s="31">
        <v>0</v>
      </c>
      <c r="E32" s="29">
        <v>85</v>
      </c>
      <c r="F32" s="29">
        <v>12684</v>
      </c>
      <c r="G32" s="34">
        <v>940</v>
      </c>
    </row>
    <row r="33" spans="1:7" ht="4.5" customHeight="1">
      <c r="A33" s="5"/>
      <c r="B33" s="18"/>
      <c r="C33" s="18"/>
      <c r="D33" s="18"/>
      <c r="E33" s="18"/>
      <c r="F33" s="18"/>
      <c r="G33" s="19"/>
    </row>
    <row r="34" ht="11.25" customHeight="1">
      <c r="E34" s="3"/>
    </row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39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/>
  </sheetPr>
  <dimension ref="A1:L31"/>
  <sheetViews>
    <sheetView zoomScale="150" zoomScaleNormal="150" zoomScalePageLayoutView="0" workbookViewId="0" topLeftCell="A13">
      <selection activeCell="E13" sqref="E13"/>
    </sheetView>
  </sheetViews>
  <sheetFormatPr defaultColWidth="9.00390625" defaultRowHeight="13.5"/>
  <cols>
    <col min="1" max="1" width="9.875" style="46" customWidth="1"/>
    <col min="2" max="7" width="6.00390625" style="46" customWidth="1"/>
    <col min="8" max="16384" width="9.00390625" style="46" customWidth="1"/>
  </cols>
  <sheetData>
    <row r="1" spans="1:12" s="44" customFormat="1" ht="11.25" customHeight="1">
      <c r="A1" s="43" t="s">
        <v>93</v>
      </c>
      <c r="B1" s="43"/>
      <c r="C1" s="43"/>
      <c r="D1" s="43"/>
      <c r="E1" s="43"/>
      <c r="F1" s="43"/>
      <c r="G1" s="43"/>
      <c r="L1" s="45"/>
    </row>
    <row r="2" spans="1:7" ht="11.25" customHeight="1">
      <c r="A2" s="176" t="s">
        <v>82</v>
      </c>
      <c r="B2" s="178" t="s">
        <v>83</v>
      </c>
      <c r="C2" s="178"/>
      <c r="D2" s="178"/>
      <c r="E2" s="178" t="s">
        <v>84</v>
      </c>
      <c r="F2" s="178"/>
      <c r="G2" s="179"/>
    </row>
    <row r="3" spans="1:7" ht="21">
      <c r="A3" s="177"/>
      <c r="B3" s="47" t="s">
        <v>85</v>
      </c>
      <c r="C3" s="47" t="s">
        <v>86</v>
      </c>
      <c r="D3" s="48" t="s">
        <v>87</v>
      </c>
      <c r="E3" s="47" t="s">
        <v>85</v>
      </c>
      <c r="F3" s="47" t="s">
        <v>86</v>
      </c>
      <c r="G3" s="49" t="s">
        <v>87</v>
      </c>
    </row>
    <row r="4" spans="1:7" s="51" customFormat="1" ht="19.5" customHeight="1">
      <c r="A4" s="50" t="s">
        <v>129</v>
      </c>
      <c r="B4" s="39">
        <v>17</v>
      </c>
      <c r="C4" s="39">
        <v>2730</v>
      </c>
      <c r="D4" s="39">
        <v>374</v>
      </c>
      <c r="E4" s="39">
        <v>38</v>
      </c>
      <c r="F4" s="39">
        <v>5830</v>
      </c>
      <c r="G4" s="54">
        <v>795</v>
      </c>
    </row>
    <row r="5" spans="1:7" s="51" customFormat="1" ht="19.5" customHeight="1">
      <c r="A5" s="52" t="s">
        <v>131</v>
      </c>
      <c r="B5" s="53">
        <f>SUM(B6:B29,'41'!B3:B32)</f>
        <v>25</v>
      </c>
      <c r="C5" s="53">
        <v>3385</v>
      </c>
      <c r="D5" s="53">
        <f>SUM(D6:D29,'41'!D3:D32)</f>
        <v>490</v>
      </c>
      <c r="E5" s="171" t="s">
        <v>135</v>
      </c>
      <c r="F5" s="53">
        <v>7836</v>
      </c>
      <c r="G5" s="170">
        <v>1128</v>
      </c>
    </row>
    <row r="6" spans="1:7" ht="19.5" customHeight="1">
      <c r="A6" s="50" t="s">
        <v>2</v>
      </c>
      <c r="B6" s="39">
        <v>3</v>
      </c>
      <c r="C6" s="39">
        <v>569</v>
      </c>
      <c r="D6" s="39">
        <v>107</v>
      </c>
      <c r="E6" s="55">
        <v>2</v>
      </c>
      <c r="F6" s="56" t="s">
        <v>88</v>
      </c>
      <c r="G6" s="57" t="s">
        <v>127</v>
      </c>
    </row>
    <row r="7" spans="1:7" ht="14.25" customHeight="1">
      <c r="A7" s="50" t="s">
        <v>3</v>
      </c>
      <c r="B7" s="58">
        <v>0</v>
      </c>
      <c r="C7" s="58">
        <v>0</v>
      </c>
      <c r="D7" s="58">
        <v>0</v>
      </c>
      <c r="E7" s="59">
        <v>2</v>
      </c>
      <c r="F7" s="59" t="s">
        <v>88</v>
      </c>
      <c r="G7" s="60" t="s">
        <v>89</v>
      </c>
    </row>
    <row r="8" spans="1:7" ht="14.25" customHeight="1">
      <c r="A8" s="50" t="s">
        <v>4</v>
      </c>
      <c r="B8" s="58">
        <v>0</v>
      </c>
      <c r="C8" s="58">
        <v>0</v>
      </c>
      <c r="D8" s="58">
        <v>0</v>
      </c>
      <c r="E8" s="59">
        <v>4</v>
      </c>
      <c r="F8" s="59">
        <v>592</v>
      </c>
      <c r="G8" s="60">
        <v>63</v>
      </c>
    </row>
    <row r="9" spans="1:7" ht="14.25" customHeight="1">
      <c r="A9" s="50" t="s">
        <v>5</v>
      </c>
      <c r="B9" s="58">
        <v>0</v>
      </c>
      <c r="C9" s="58">
        <v>0</v>
      </c>
      <c r="D9" s="58">
        <v>0</v>
      </c>
      <c r="E9" s="56">
        <v>0</v>
      </c>
      <c r="F9" s="56">
        <v>0</v>
      </c>
      <c r="G9" s="57">
        <v>0</v>
      </c>
    </row>
    <row r="10" spans="1:7" ht="14.25" customHeight="1">
      <c r="A10" s="50" t="s">
        <v>6</v>
      </c>
      <c r="B10" s="58">
        <v>0</v>
      </c>
      <c r="C10" s="58">
        <v>0</v>
      </c>
      <c r="D10" s="58">
        <v>0</v>
      </c>
      <c r="E10" s="59">
        <v>1</v>
      </c>
      <c r="F10" s="59" t="s">
        <v>101</v>
      </c>
      <c r="G10" s="60" t="s">
        <v>89</v>
      </c>
    </row>
    <row r="11" spans="1:7" ht="14.25" customHeight="1">
      <c r="A11" s="50" t="s">
        <v>7</v>
      </c>
      <c r="B11" s="58">
        <v>0</v>
      </c>
      <c r="C11" s="58">
        <v>0</v>
      </c>
      <c r="D11" s="58">
        <v>0</v>
      </c>
      <c r="E11" s="59">
        <v>6</v>
      </c>
      <c r="F11" s="59">
        <v>638</v>
      </c>
      <c r="G11" s="60">
        <v>112</v>
      </c>
    </row>
    <row r="12" spans="1:7" ht="14.25" customHeight="1">
      <c r="A12" s="50" t="s">
        <v>8</v>
      </c>
      <c r="B12" s="58">
        <v>0</v>
      </c>
      <c r="C12" s="58">
        <v>0</v>
      </c>
      <c r="D12" s="58">
        <v>0</v>
      </c>
      <c r="E12" s="59" t="s">
        <v>134</v>
      </c>
      <c r="F12" s="59">
        <v>1741</v>
      </c>
      <c r="G12" s="60">
        <v>202</v>
      </c>
    </row>
    <row r="13" spans="1:7" ht="14.25" customHeight="1">
      <c r="A13" s="50" t="s">
        <v>9</v>
      </c>
      <c r="B13" s="58">
        <v>0</v>
      </c>
      <c r="C13" s="58">
        <v>0</v>
      </c>
      <c r="D13" s="58">
        <v>0</v>
      </c>
      <c r="E13" s="55">
        <v>1</v>
      </c>
      <c r="F13" s="56" t="s">
        <v>88</v>
      </c>
      <c r="G13" s="57" t="s">
        <v>88</v>
      </c>
    </row>
    <row r="14" spans="1:7" ht="14.25" customHeight="1">
      <c r="A14" s="50" t="s">
        <v>10</v>
      </c>
      <c r="B14" s="58">
        <v>0</v>
      </c>
      <c r="C14" s="58">
        <v>0</v>
      </c>
      <c r="D14" s="58">
        <v>0</v>
      </c>
      <c r="E14" s="55">
        <v>1</v>
      </c>
      <c r="F14" s="56" t="s">
        <v>88</v>
      </c>
      <c r="G14" s="57" t="s">
        <v>88</v>
      </c>
    </row>
    <row r="15" spans="1:7" ht="14.25" customHeight="1">
      <c r="A15" s="50" t="s">
        <v>11</v>
      </c>
      <c r="B15" s="58">
        <v>0</v>
      </c>
      <c r="C15" s="58">
        <v>0</v>
      </c>
      <c r="D15" s="58">
        <v>0</v>
      </c>
      <c r="E15" s="59">
        <v>3</v>
      </c>
      <c r="F15" s="59">
        <v>294</v>
      </c>
      <c r="G15" s="60">
        <v>54</v>
      </c>
    </row>
    <row r="16" spans="1:7" ht="14.25" customHeight="1">
      <c r="A16" s="50" t="s">
        <v>80</v>
      </c>
      <c r="B16" s="58">
        <v>0</v>
      </c>
      <c r="C16" s="58">
        <v>0</v>
      </c>
      <c r="D16" s="58">
        <v>0</v>
      </c>
      <c r="E16" s="56">
        <v>0</v>
      </c>
      <c r="F16" s="56">
        <v>0</v>
      </c>
      <c r="G16" s="57">
        <v>0</v>
      </c>
    </row>
    <row r="17" spans="1:7" ht="14.25" customHeight="1">
      <c r="A17" s="50" t="s">
        <v>12</v>
      </c>
      <c r="B17" s="58">
        <v>0</v>
      </c>
      <c r="C17" s="58">
        <v>0</v>
      </c>
      <c r="D17" s="58">
        <v>0</v>
      </c>
      <c r="E17" s="55">
        <v>1</v>
      </c>
      <c r="F17" s="56" t="s">
        <v>88</v>
      </c>
      <c r="G17" s="57" t="s">
        <v>88</v>
      </c>
    </row>
    <row r="18" spans="1:7" ht="14.25" customHeight="1">
      <c r="A18" s="50" t="s">
        <v>13</v>
      </c>
      <c r="B18" s="58">
        <v>0</v>
      </c>
      <c r="C18" s="58">
        <v>0</v>
      </c>
      <c r="D18" s="58">
        <v>0</v>
      </c>
      <c r="E18" s="56">
        <v>0</v>
      </c>
      <c r="F18" s="56">
        <v>0</v>
      </c>
      <c r="G18" s="57">
        <v>0</v>
      </c>
    </row>
    <row r="19" spans="1:7" ht="14.25" customHeight="1">
      <c r="A19" s="50" t="s">
        <v>14</v>
      </c>
      <c r="B19" s="58">
        <v>0</v>
      </c>
      <c r="C19" s="58">
        <v>0</v>
      </c>
      <c r="D19" s="58">
        <v>0</v>
      </c>
      <c r="E19" s="59">
        <v>1</v>
      </c>
      <c r="F19" s="59" t="s">
        <v>101</v>
      </c>
      <c r="G19" s="60" t="s">
        <v>89</v>
      </c>
    </row>
    <row r="20" spans="1:7" ht="14.25" customHeight="1">
      <c r="A20" s="50" t="s">
        <v>15</v>
      </c>
      <c r="B20" s="58">
        <v>0</v>
      </c>
      <c r="C20" s="58">
        <v>0</v>
      </c>
      <c r="D20" s="58">
        <v>0</v>
      </c>
      <c r="E20" s="59">
        <v>1</v>
      </c>
      <c r="F20" s="59" t="s">
        <v>101</v>
      </c>
      <c r="G20" s="60" t="s">
        <v>89</v>
      </c>
    </row>
    <row r="21" spans="1:7" ht="14.25" customHeight="1">
      <c r="A21" s="50" t="s">
        <v>16</v>
      </c>
      <c r="B21" s="58">
        <v>0</v>
      </c>
      <c r="C21" s="58">
        <v>0</v>
      </c>
      <c r="D21" s="58">
        <v>0</v>
      </c>
      <c r="E21" s="55">
        <v>2</v>
      </c>
      <c r="F21" s="56" t="s">
        <v>88</v>
      </c>
      <c r="G21" s="57" t="s">
        <v>88</v>
      </c>
    </row>
    <row r="22" spans="1:7" ht="14.25" customHeight="1">
      <c r="A22" s="50" t="s">
        <v>17</v>
      </c>
      <c r="B22" s="58">
        <v>0</v>
      </c>
      <c r="C22" s="58">
        <v>0</v>
      </c>
      <c r="D22" s="58">
        <v>0</v>
      </c>
      <c r="E22" s="59">
        <v>1</v>
      </c>
      <c r="F22" s="59" t="s">
        <v>101</v>
      </c>
      <c r="G22" s="60" t="s">
        <v>89</v>
      </c>
    </row>
    <row r="23" spans="1:7" ht="14.25" customHeight="1">
      <c r="A23" s="50" t="s">
        <v>18</v>
      </c>
      <c r="B23" s="61">
        <v>2</v>
      </c>
      <c r="C23" s="61">
        <v>249</v>
      </c>
      <c r="D23" s="61">
        <v>31</v>
      </c>
      <c r="E23" s="56">
        <v>0</v>
      </c>
      <c r="F23" s="56">
        <v>0</v>
      </c>
      <c r="G23" s="57">
        <v>0</v>
      </c>
    </row>
    <row r="24" spans="1:7" ht="14.25" customHeight="1">
      <c r="A24" s="50" t="s">
        <v>19</v>
      </c>
      <c r="B24" s="58">
        <v>0</v>
      </c>
      <c r="C24" s="58">
        <v>0</v>
      </c>
      <c r="D24" s="58">
        <v>0</v>
      </c>
      <c r="E24" s="59">
        <v>1</v>
      </c>
      <c r="F24" s="59" t="s">
        <v>88</v>
      </c>
      <c r="G24" s="60" t="s">
        <v>89</v>
      </c>
    </row>
    <row r="25" spans="1:7" ht="14.25" customHeight="1">
      <c r="A25" s="50" t="s">
        <v>20</v>
      </c>
      <c r="B25" s="58">
        <v>0</v>
      </c>
      <c r="C25" s="58">
        <v>0</v>
      </c>
      <c r="D25" s="58">
        <v>0</v>
      </c>
      <c r="E25" s="56">
        <v>0</v>
      </c>
      <c r="F25" s="56">
        <v>0</v>
      </c>
      <c r="G25" s="57">
        <v>0</v>
      </c>
    </row>
    <row r="26" spans="1:7" ht="14.25" customHeight="1">
      <c r="A26" s="50" t="s">
        <v>21</v>
      </c>
      <c r="B26" s="61">
        <v>1</v>
      </c>
      <c r="C26" s="61">
        <v>211</v>
      </c>
      <c r="D26" s="61">
        <v>30</v>
      </c>
      <c r="E26" s="55">
        <v>2</v>
      </c>
      <c r="F26" s="56" t="s">
        <v>88</v>
      </c>
      <c r="G26" s="57" t="s">
        <v>88</v>
      </c>
    </row>
    <row r="27" spans="1:7" ht="14.25" customHeight="1">
      <c r="A27" s="50" t="s">
        <v>52</v>
      </c>
      <c r="B27" s="58">
        <v>0</v>
      </c>
      <c r="C27" s="58">
        <v>0</v>
      </c>
      <c r="D27" s="58">
        <v>0</v>
      </c>
      <c r="E27" s="56">
        <v>0</v>
      </c>
      <c r="F27" s="56">
        <v>0</v>
      </c>
      <c r="G27" s="57">
        <v>0</v>
      </c>
    </row>
    <row r="28" spans="1:7" ht="14.25" customHeight="1">
      <c r="A28" s="50" t="s">
        <v>22</v>
      </c>
      <c r="B28" s="58">
        <v>0</v>
      </c>
      <c r="C28" s="58">
        <v>0</v>
      </c>
      <c r="D28" s="58">
        <v>0</v>
      </c>
      <c r="E28" s="56">
        <v>0</v>
      </c>
      <c r="F28" s="56">
        <v>0</v>
      </c>
      <c r="G28" s="57">
        <v>0</v>
      </c>
    </row>
    <row r="29" spans="1:7" ht="14.25" customHeight="1">
      <c r="A29" s="62" t="s">
        <v>23</v>
      </c>
      <c r="B29" s="63">
        <v>1</v>
      </c>
      <c r="C29" s="64">
        <v>341</v>
      </c>
      <c r="D29" s="64">
        <v>28</v>
      </c>
      <c r="E29" s="65">
        <v>0</v>
      </c>
      <c r="F29" s="65">
        <v>0</v>
      </c>
      <c r="G29" s="66">
        <v>0</v>
      </c>
    </row>
    <row r="30" ht="11.25" customHeight="1">
      <c r="A30" s="46" t="s">
        <v>53</v>
      </c>
    </row>
    <row r="31" ht="11.25" customHeight="1">
      <c r="A31" s="46" t="s">
        <v>136</v>
      </c>
    </row>
    <row r="32" ht="11.25" customHeight="1"/>
    <row r="33" ht="11.25" customHeight="1"/>
    <row r="34" ht="11.25" customHeight="1"/>
    <row r="35" ht="11.25" customHeight="1"/>
    <row r="36" ht="11.25" customHeight="1"/>
    <row r="37" ht="11.25" customHeight="1"/>
    <row r="38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</sheetData>
  <sheetProtection/>
  <mergeCells count="3">
    <mergeCell ref="A2:A3"/>
    <mergeCell ref="B2:D2"/>
    <mergeCell ref="E2:G2"/>
  </mergeCells>
  <printOptions horizontalCentered="1"/>
  <pageMargins left="0.2755905511811024" right="0.2755905511811024" top="0.3937007874015748" bottom="0.5118110236220472" header="0.2755905511811024" footer="0.2362204724409449"/>
  <pageSetup firstPageNumber="40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/>
  </sheetPr>
  <dimension ref="A1:G33"/>
  <sheetViews>
    <sheetView zoomScale="150" zoomScaleNormal="150" zoomScalePageLayoutView="0" workbookViewId="0" topLeftCell="A1">
      <selection activeCell="E13" sqref="E13"/>
    </sheetView>
  </sheetViews>
  <sheetFormatPr defaultColWidth="9.00390625" defaultRowHeight="13.5"/>
  <cols>
    <col min="1" max="1" width="9.875" style="46" customWidth="1"/>
    <col min="2" max="7" width="6.00390625" style="46" customWidth="1"/>
    <col min="8" max="16384" width="9.00390625" style="46" customWidth="1"/>
  </cols>
  <sheetData>
    <row r="1" spans="1:7" ht="12.75" customHeight="1">
      <c r="A1" s="176" t="s">
        <v>82</v>
      </c>
      <c r="B1" s="178" t="s">
        <v>83</v>
      </c>
      <c r="C1" s="178"/>
      <c r="D1" s="178"/>
      <c r="E1" s="178" t="s">
        <v>84</v>
      </c>
      <c r="F1" s="178"/>
      <c r="G1" s="179"/>
    </row>
    <row r="2" spans="1:7" ht="21">
      <c r="A2" s="177"/>
      <c r="B2" s="47" t="s">
        <v>85</v>
      </c>
      <c r="C2" s="47" t="s">
        <v>86</v>
      </c>
      <c r="D2" s="48" t="s">
        <v>87</v>
      </c>
      <c r="E2" s="47" t="s">
        <v>85</v>
      </c>
      <c r="F2" s="47" t="s">
        <v>86</v>
      </c>
      <c r="G2" s="49" t="s">
        <v>87</v>
      </c>
    </row>
    <row r="3" spans="1:7" ht="13.5" customHeight="1">
      <c r="A3" s="50" t="s">
        <v>24</v>
      </c>
      <c r="B3" s="58">
        <v>0</v>
      </c>
      <c r="C3" s="58">
        <v>0</v>
      </c>
      <c r="D3" s="58">
        <v>0</v>
      </c>
      <c r="E3" s="56">
        <v>0</v>
      </c>
      <c r="F3" s="56">
        <v>0</v>
      </c>
      <c r="G3" s="57">
        <v>0</v>
      </c>
    </row>
    <row r="4" spans="1:7" ht="13.5" customHeight="1">
      <c r="A4" s="50" t="s">
        <v>25</v>
      </c>
      <c r="B4" s="58">
        <v>0</v>
      </c>
      <c r="C4" s="58">
        <v>0</v>
      </c>
      <c r="D4" s="58">
        <v>0</v>
      </c>
      <c r="E4" s="56">
        <v>0</v>
      </c>
      <c r="F4" s="56">
        <v>0</v>
      </c>
      <c r="G4" s="57">
        <v>0</v>
      </c>
    </row>
    <row r="5" spans="1:7" ht="13.5" customHeight="1">
      <c r="A5" s="50" t="s">
        <v>26</v>
      </c>
      <c r="B5" s="58">
        <v>0</v>
      </c>
      <c r="C5" s="58">
        <v>0</v>
      </c>
      <c r="D5" s="58">
        <v>0</v>
      </c>
      <c r="E5" s="59">
        <v>1</v>
      </c>
      <c r="F5" s="59" t="s">
        <v>88</v>
      </c>
      <c r="G5" s="60" t="s">
        <v>88</v>
      </c>
    </row>
    <row r="6" spans="1:7" ht="13.5" customHeight="1">
      <c r="A6" s="50" t="s">
        <v>27</v>
      </c>
      <c r="B6" s="58">
        <v>0</v>
      </c>
      <c r="C6" s="58">
        <v>0</v>
      </c>
      <c r="D6" s="58">
        <v>0</v>
      </c>
      <c r="E6" s="59">
        <v>1</v>
      </c>
      <c r="F6" s="59" t="s">
        <v>94</v>
      </c>
      <c r="G6" s="60" t="s">
        <v>94</v>
      </c>
    </row>
    <row r="7" spans="1:7" ht="13.5" customHeight="1">
      <c r="A7" s="50" t="s">
        <v>28</v>
      </c>
      <c r="B7" s="39">
        <v>3</v>
      </c>
      <c r="C7" s="39">
        <v>497</v>
      </c>
      <c r="D7" s="39">
        <v>44</v>
      </c>
      <c r="E7" s="56">
        <v>0</v>
      </c>
      <c r="F7" s="56">
        <v>0</v>
      </c>
      <c r="G7" s="57">
        <v>0</v>
      </c>
    </row>
    <row r="8" spans="1:7" ht="13.5" customHeight="1">
      <c r="A8" s="50" t="s">
        <v>90</v>
      </c>
      <c r="B8" s="58">
        <v>0</v>
      </c>
      <c r="C8" s="58">
        <v>0</v>
      </c>
      <c r="D8" s="58">
        <v>0</v>
      </c>
      <c r="E8" s="56">
        <v>0</v>
      </c>
      <c r="F8" s="56">
        <v>0</v>
      </c>
      <c r="G8" s="57">
        <v>0</v>
      </c>
    </row>
    <row r="9" spans="1:7" ht="13.5" customHeight="1">
      <c r="A9" s="50" t="s">
        <v>29</v>
      </c>
      <c r="B9" s="39">
        <v>2</v>
      </c>
      <c r="C9" s="39">
        <v>215</v>
      </c>
      <c r="D9" s="39">
        <v>24</v>
      </c>
      <c r="E9" s="56">
        <v>0</v>
      </c>
      <c r="F9" s="56">
        <v>0</v>
      </c>
      <c r="G9" s="57">
        <v>0</v>
      </c>
    </row>
    <row r="10" spans="1:7" ht="13.5" customHeight="1">
      <c r="A10" s="50" t="s">
        <v>30</v>
      </c>
      <c r="B10" s="58">
        <v>0</v>
      </c>
      <c r="C10" s="58">
        <v>0</v>
      </c>
      <c r="D10" s="58">
        <v>0</v>
      </c>
      <c r="E10" s="56">
        <v>0</v>
      </c>
      <c r="F10" s="56">
        <v>0</v>
      </c>
      <c r="G10" s="57">
        <v>0</v>
      </c>
    </row>
    <row r="11" spans="1:7" ht="13.5" customHeight="1">
      <c r="A11" s="50" t="s">
        <v>31</v>
      </c>
      <c r="B11" s="58">
        <v>0</v>
      </c>
      <c r="C11" s="58">
        <v>0</v>
      </c>
      <c r="D11" s="58">
        <v>0</v>
      </c>
      <c r="E11" s="56">
        <v>0</v>
      </c>
      <c r="F11" s="56">
        <v>0</v>
      </c>
      <c r="G11" s="57">
        <v>0</v>
      </c>
    </row>
    <row r="12" spans="1:7" ht="13.5" customHeight="1">
      <c r="A12" s="50" t="s">
        <v>32</v>
      </c>
      <c r="B12" s="58">
        <v>0</v>
      </c>
      <c r="C12" s="58">
        <v>0</v>
      </c>
      <c r="D12" s="58">
        <v>0</v>
      </c>
      <c r="E12" s="56">
        <v>0</v>
      </c>
      <c r="F12" s="56">
        <v>0</v>
      </c>
      <c r="G12" s="57">
        <v>0</v>
      </c>
    </row>
    <row r="13" spans="1:7" ht="13.5" customHeight="1">
      <c r="A13" s="50" t="s">
        <v>33</v>
      </c>
      <c r="B13" s="58">
        <v>0</v>
      </c>
      <c r="C13" s="58">
        <v>0</v>
      </c>
      <c r="D13" s="58">
        <v>0</v>
      </c>
      <c r="E13" s="56">
        <v>0</v>
      </c>
      <c r="F13" s="56">
        <v>0</v>
      </c>
      <c r="G13" s="57">
        <v>0</v>
      </c>
    </row>
    <row r="14" spans="1:7" ht="13.5" customHeight="1">
      <c r="A14" s="50" t="s">
        <v>34</v>
      </c>
      <c r="B14" s="58">
        <v>0</v>
      </c>
      <c r="C14" s="58">
        <v>0</v>
      </c>
      <c r="D14" s="58">
        <v>0</v>
      </c>
      <c r="E14" s="56">
        <v>0</v>
      </c>
      <c r="F14" s="56">
        <v>0</v>
      </c>
      <c r="G14" s="57">
        <v>0</v>
      </c>
    </row>
    <row r="15" spans="1:7" ht="13.5" customHeight="1">
      <c r="A15" s="50" t="s">
        <v>35</v>
      </c>
      <c r="B15" s="39">
        <v>1</v>
      </c>
      <c r="C15" s="39">
        <v>132</v>
      </c>
      <c r="D15" s="39">
        <v>26</v>
      </c>
      <c r="E15" s="56">
        <v>0</v>
      </c>
      <c r="F15" s="56">
        <v>0</v>
      </c>
      <c r="G15" s="57">
        <v>0</v>
      </c>
    </row>
    <row r="16" spans="1:7" ht="13.5" customHeight="1">
      <c r="A16" s="50" t="s">
        <v>36</v>
      </c>
      <c r="B16" s="58">
        <v>0</v>
      </c>
      <c r="C16" s="58">
        <v>0</v>
      </c>
      <c r="D16" s="58">
        <v>0</v>
      </c>
      <c r="E16" s="56">
        <v>0</v>
      </c>
      <c r="F16" s="56">
        <v>0</v>
      </c>
      <c r="G16" s="57">
        <v>0</v>
      </c>
    </row>
    <row r="17" spans="1:7" ht="13.5" customHeight="1">
      <c r="A17" s="50" t="s">
        <v>37</v>
      </c>
      <c r="B17" s="39">
        <v>1</v>
      </c>
      <c r="C17" s="39">
        <v>182</v>
      </c>
      <c r="D17" s="39">
        <v>29</v>
      </c>
      <c r="E17" s="56">
        <v>0</v>
      </c>
      <c r="F17" s="56">
        <v>0</v>
      </c>
      <c r="G17" s="57">
        <v>0</v>
      </c>
    </row>
    <row r="18" spans="1:7" ht="13.5" customHeight="1">
      <c r="A18" s="50" t="s">
        <v>38</v>
      </c>
      <c r="B18" s="58">
        <v>0</v>
      </c>
      <c r="C18" s="58">
        <v>0</v>
      </c>
      <c r="D18" s="58">
        <v>0</v>
      </c>
      <c r="E18" s="56">
        <v>0</v>
      </c>
      <c r="F18" s="56">
        <v>0</v>
      </c>
      <c r="G18" s="57">
        <v>0</v>
      </c>
    </row>
    <row r="19" spans="1:7" ht="13.5" customHeight="1">
      <c r="A19" s="50" t="s">
        <v>39</v>
      </c>
      <c r="B19" s="58">
        <v>0</v>
      </c>
      <c r="C19" s="58">
        <v>0</v>
      </c>
      <c r="D19" s="58">
        <v>0</v>
      </c>
      <c r="E19" s="56">
        <v>0</v>
      </c>
      <c r="F19" s="56">
        <v>0</v>
      </c>
      <c r="G19" s="57">
        <v>0</v>
      </c>
    </row>
    <row r="20" spans="1:7" ht="13.5" customHeight="1">
      <c r="A20" s="50" t="s">
        <v>95</v>
      </c>
      <c r="B20" s="58">
        <v>0</v>
      </c>
      <c r="C20" s="58">
        <v>0</v>
      </c>
      <c r="D20" s="58">
        <v>0</v>
      </c>
      <c r="E20" s="56">
        <v>0</v>
      </c>
      <c r="F20" s="56">
        <v>0</v>
      </c>
      <c r="G20" s="57">
        <v>0</v>
      </c>
    </row>
    <row r="21" spans="1:7" ht="13.5" customHeight="1">
      <c r="A21" s="50" t="s">
        <v>40</v>
      </c>
      <c r="B21" s="58">
        <v>0</v>
      </c>
      <c r="C21" s="58">
        <v>0</v>
      </c>
      <c r="D21" s="58">
        <v>0</v>
      </c>
      <c r="E21" s="56">
        <v>0</v>
      </c>
      <c r="F21" s="56">
        <v>0</v>
      </c>
      <c r="G21" s="57">
        <v>0</v>
      </c>
    </row>
    <row r="22" spans="1:7" ht="13.5" customHeight="1">
      <c r="A22" s="50" t="s">
        <v>41</v>
      </c>
      <c r="B22" s="58">
        <v>0</v>
      </c>
      <c r="C22" s="58">
        <v>0</v>
      </c>
      <c r="D22" s="58">
        <v>0</v>
      </c>
      <c r="E22" s="56">
        <v>0</v>
      </c>
      <c r="F22" s="56">
        <v>0</v>
      </c>
      <c r="G22" s="57">
        <v>0</v>
      </c>
    </row>
    <row r="23" spans="1:7" ht="13.5" customHeight="1">
      <c r="A23" s="50" t="s">
        <v>42</v>
      </c>
      <c r="B23" s="39">
        <v>7</v>
      </c>
      <c r="C23" s="39">
        <v>696</v>
      </c>
      <c r="D23" s="39">
        <v>120</v>
      </c>
      <c r="E23" s="56">
        <v>0</v>
      </c>
      <c r="F23" s="56">
        <v>0</v>
      </c>
      <c r="G23" s="57">
        <v>0</v>
      </c>
    </row>
    <row r="24" spans="1:7" ht="13.5" customHeight="1">
      <c r="A24" s="50" t="s">
        <v>43</v>
      </c>
      <c r="B24" s="39">
        <v>3</v>
      </c>
      <c r="C24" s="39">
        <v>220</v>
      </c>
      <c r="D24" s="39">
        <v>41</v>
      </c>
      <c r="E24" s="56">
        <v>0</v>
      </c>
      <c r="F24" s="56">
        <v>0</v>
      </c>
      <c r="G24" s="57">
        <v>0</v>
      </c>
    </row>
    <row r="25" spans="1:7" ht="13.5" customHeight="1">
      <c r="A25" s="50" t="s">
        <v>44</v>
      </c>
      <c r="B25" s="39">
        <v>1</v>
      </c>
      <c r="C25" s="39">
        <v>73</v>
      </c>
      <c r="D25" s="39">
        <v>10</v>
      </c>
      <c r="E25" s="59">
        <v>1</v>
      </c>
      <c r="F25" s="59" t="s">
        <v>88</v>
      </c>
      <c r="G25" s="60" t="s">
        <v>88</v>
      </c>
    </row>
    <row r="26" spans="1:7" ht="13.5" customHeight="1">
      <c r="A26" s="50" t="s">
        <v>45</v>
      </c>
      <c r="B26" s="58">
        <v>0</v>
      </c>
      <c r="C26" s="58">
        <v>0</v>
      </c>
      <c r="D26" s="58">
        <v>0</v>
      </c>
      <c r="E26" s="55">
        <v>1</v>
      </c>
      <c r="F26" s="56" t="s">
        <v>128</v>
      </c>
      <c r="G26" s="57" t="s">
        <v>88</v>
      </c>
    </row>
    <row r="27" spans="1:7" ht="13.5" customHeight="1">
      <c r="A27" s="50" t="s">
        <v>46</v>
      </c>
      <c r="B27" s="58">
        <v>0</v>
      </c>
      <c r="C27" s="58">
        <v>0</v>
      </c>
      <c r="D27" s="58">
        <v>0</v>
      </c>
      <c r="E27" s="56">
        <v>0</v>
      </c>
      <c r="F27" s="56">
        <v>0</v>
      </c>
      <c r="G27" s="57">
        <v>0</v>
      </c>
    </row>
    <row r="28" spans="1:7" ht="13.5" customHeight="1">
      <c r="A28" s="50" t="s">
        <v>47</v>
      </c>
      <c r="B28" s="58">
        <v>0</v>
      </c>
      <c r="C28" s="58">
        <v>0</v>
      </c>
      <c r="D28" s="58">
        <v>0</v>
      </c>
      <c r="E28" s="55">
        <v>1</v>
      </c>
      <c r="F28" s="56" t="s">
        <v>88</v>
      </c>
      <c r="G28" s="57" t="s">
        <v>88</v>
      </c>
    </row>
    <row r="29" spans="1:7" ht="13.5" customHeight="1">
      <c r="A29" s="50" t="s">
        <v>48</v>
      </c>
      <c r="B29" s="58">
        <v>0</v>
      </c>
      <c r="C29" s="58">
        <v>0</v>
      </c>
      <c r="D29" s="58">
        <v>0</v>
      </c>
      <c r="E29" s="56">
        <v>0</v>
      </c>
      <c r="F29" s="56">
        <v>0</v>
      </c>
      <c r="G29" s="57">
        <v>0</v>
      </c>
    </row>
    <row r="30" spans="1:7" ht="13.5" customHeight="1">
      <c r="A30" s="50" t="s">
        <v>49</v>
      </c>
      <c r="B30" s="58">
        <v>0</v>
      </c>
      <c r="C30" s="58">
        <v>0</v>
      </c>
      <c r="D30" s="58">
        <v>0</v>
      </c>
      <c r="E30" s="56">
        <v>0</v>
      </c>
      <c r="F30" s="56">
        <v>0</v>
      </c>
      <c r="G30" s="57">
        <v>0</v>
      </c>
    </row>
    <row r="31" spans="1:7" ht="13.5" customHeight="1">
      <c r="A31" s="50" t="s">
        <v>81</v>
      </c>
      <c r="B31" s="58">
        <v>0</v>
      </c>
      <c r="C31" s="58">
        <v>0</v>
      </c>
      <c r="D31" s="58">
        <v>0</v>
      </c>
      <c r="E31" s="55">
        <v>1</v>
      </c>
      <c r="F31" s="56" t="s">
        <v>89</v>
      </c>
      <c r="G31" s="57" t="s">
        <v>89</v>
      </c>
    </row>
    <row r="32" spans="1:7" ht="22.5" customHeight="1">
      <c r="A32" s="50" t="s">
        <v>50</v>
      </c>
      <c r="B32" s="58">
        <v>0</v>
      </c>
      <c r="C32" s="58">
        <v>0</v>
      </c>
      <c r="D32" s="58">
        <v>0</v>
      </c>
      <c r="E32" s="59">
        <v>8</v>
      </c>
      <c r="F32" s="59">
        <v>1299</v>
      </c>
      <c r="G32" s="60">
        <v>184</v>
      </c>
    </row>
    <row r="33" spans="1:7" ht="4.5" customHeight="1">
      <c r="A33" s="67"/>
      <c r="B33" s="68"/>
      <c r="C33" s="68"/>
      <c r="D33" s="68"/>
      <c r="E33" s="68"/>
      <c r="F33" s="68"/>
      <c r="G33" s="69"/>
    </row>
    <row r="34" ht="11.25" customHeight="1"/>
    <row r="35" ht="11.25" customHeight="1"/>
    <row r="36" ht="11.25" customHeight="1"/>
    <row r="37" ht="11.25" customHeight="1"/>
    <row r="38" ht="11.25" customHeight="1"/>
    <row r="39" ht="11.25" customHeight="1"/>
    <row r="40" ht="11.25" customHeight="1"/>
    <row r="41" ht="11.25" customHeight="1"/>
    <row r="42" ht="11.25" customHeight="1"/>
    <row r="43" ht="11.25" customHeight="1"/>
    <row r="44" ht="11.25" customHeight="1"/>
    <row r="45" ht="11.25" customHeight="1"/>
    <row r="46" ht="11.25" customHeight="1"/>
    <row r="47" ht="11.25" customHeight="1"/>
    <row r="48" ht="11.25" customHeight="1"/>
    <row r="49" ht="11.25" customHeight="1"/>
    <row r="50" ht="11.25" customHeight="1"/>
    <row r="51" ht="11.25" customHeight="1"/>
    <row r="52" ht="11.25" customHeight="1"/>
    <row r="53" ht="11.25" customHeight="1"/>
    <row r="54" ht="11.25" customHeight="1"/>
    <row r="55" ht="11.25" customHeight="1"/>
    <row r="56" ht="11.25" customHeight="1"/>
    <row r="57" ht="11.25" customHeight="1"/>
    <row r="58" ht="11.25" customHeight="1"/>
    <row r="59" ht="11.25" customHeight="1"/>
    <row r="60" ht="11.25" customHeight="1"/>
    <row r="61" ht="11.25" customHeight="1"/>
    <row r="62" ht="11.25" customHeight="1"/>
    <row r="63" ht="11.25" customHeight="1"/>
    <row r="64" ht="11.25" customHeight="1"/>
    <row r="65" ht="11.25" customHeight="1"/>
    <row r="66" ht="11.25" customHeight="1"/>
    <row r="67" ht="11.25" customHeight="1"/>
    <row r="68" ht="11.25" customHeight="1"/>
    <row r="69" ht="11.25" customHeight="1"/>
    <row r="70" ht="11.25" customHeight="1"/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  <row r="79" ht="11.25" customHeight="1"/>
    <row r="80" ht="11.25" customHeight="1"/>
    <row r="81" ht="11.25" customHeight="1"/>
    <row r="82" ht="11.25" customHeight="1"/>
    <row r="83" ht="11.25" customHeight="1"/>
    <row r="84" ht="11.25" customHeight="1"/>
    <row r="85" ht="11.25" customHeight="1"/>
    <row r="86" ht="11.25" customHeight="1"/>
    <row r="87" ht="11.25" customHeight="1"/>
    <row r="88" ht="11.25" customHeight="1"/>
    <row r="89" ht="11.25" customHeight="1"/>
    <row r="90" ht="11.25" customHeight="1"/>
    <row r="91" ht="11.25" customHeight="1"/>
    <row r="92" ht="11.25" customHeight="1"/>
    <row r="93" ht="11.25" customHeight="1"/>
    <row r="94" ht="11.25" customHeight="1"/>
    <row r="95" ht="11.25" customHeight="1"/>
    <row r="96" ht="11.25" customHeight="1"/>
    <row r="97" ht="11.25" customHeight="1"/>
    <row r="98" ht="11.25" customHeight="1"/>
    <row r="99" ht="11.25" customHeight="1"/>
    <row r="100" ht="11.25" customHeight="1"/>
    <row r="101" ht="11.25" customHeight="1"/>
    <row r="102" ht="11.25" customHeight="1"/>
    <row r="103" ht="11.25" customHeight="1"/>
    <row r="104" ht="11.25" customHeight="1"/>
    <row r="105" ht="11.25" customHeight="1"/>
    <row r="106" ht="11.25" customHeight="1"/>
    <row r="107" ht="11.25" customHeight="1"/>
    <row r="108" ht="11.25" customHeight="1"/>
    <row r="109" ht="11.25" customHeight="1"/>
    <row r="110" ht="11.25" customHeight="1"/>
    <row r="111" ht="11.25" customHeight="1"/>
    <row r="112" ht="11.25" customHeight="1"/>
    <row r="113" ht="11.25" customHeight="1"/>
    <row r="114" ht="11.25" customHeight="1"/>
    <row r="115" ht="11.25" customHeight="1"/>
    <row r="116" ht="11.25" customHeight="1"/>
    <row r="117" ht="11.25" customHeight="1"/>
    <row r="118" ht="11.25" customHeight="1"/>
    <row r="119" ht="11.25" customHeight="1"/>
    <row r="120" ht="11.25" customHeight="1"/>
    <row r="121" ht="11.25" customHeight="1"/>
    <row r="122" ht="11.25" customHeight="1"/>
    <row r="123" ht="11.25" customHeight="1"/>
    <row r="124" ht="11.25" customHeight="1"/>
    <row r="125" ht="11.25" customHeight="1"/>
    <row r="126" ht="11.25" customHeight="1"/>
    <row r="127" ht="11.25" customHeight="1"/>
    <row r="128" ht="11.25" customHeight="1"/>
    <row r="129" ht="11.25" customHeight="1"/>
    <row r="130" ht="11.25" customHeight="1"/>
    <row r="131" ht="11.25" customHeight="1"/>
    <row r="132" ht="11.25" customHeight="1"/>
    <row r="133" ht="11.25" customHeight="1"/>
    <row r="134" ht="11.25" customHeight="1"/>
    <row r="135" ht="11.25" customHeight="1"/>
    <row r="136" ht="11.25" customHeight="1"/>
    <row r="137" ht="11.25" customHeight="1"/>
    <row r="138" ht="11.25" customHeight="1"/>
    <row r="139" ht="11.25" customHeight="1"/>
    <row r="140" ht="11.25" customHeight="1"/>
    <row r="141" ht="11.25" customHeight="1"/>
    <row r="142" ht="11.25" customHeight="1"/>
    <row r="143" ht="11.25" customHeight="1"/>
    <row r="144" ht="11.25" customHeight="1"/>
    <row r="145" ht="11.25" customHeight="1"/>
    <row r="146" ht="11.25" customHeight="1"/>
    <row r="147" ht="11.25" customHeight="1"/>
    <row r="148" ht="11.25" customHeight="1"/>
    <row r="149" ht="11.25" customHeight="1"/>
    <row r="150" ht="11.25" customHeight="1"/>
    <row r="151" ht="11.25" customHeight="1"/>
    <row r="152" ht="11.25" customHeight="1"/>
    <row r="153" ht="11.25" customHeight="1"/>
    <row r="154" ht="11.25" customHeight="1"/>
    <row r="155" ht="11.25" customHeight="1"/>
    <row r="156" ht="11.25" customHeight="1"/>
    <row r="157" ht="11.25" customHeight="1"/>
    <row r="158" ht="11.25" customHeight="1"/>
    <row r="159" ht="11.25" customHeight="1"/>
    <row r="160" ht="11.25" customHeight="1"/>
    <row r="161" ht="11.25" customHeight="1"/>
    <row r="162" ht="11.25" customHeight="1"/>
    <row r="163" ht="11.25" customHeight="1"/>
    <row r="164" ht="11.25" customHeight="1"/>
    <row r="165" ht="11.25" customHeight="1"/>
    <row r="166" ht="11.25" customHeight="1"/>
    <row r="167" ht="11.25" customHeight="1"/>
    <row r="168" ht="11.25" customHeight="1"/>
    <row r="169" ht="11.25" customHeight="1"/>
    <row r="170" ht="11.25" customHeight="1"/>
    <row r="171" ht="11.25" customHeight="1"/>
    <row r="172" ht="11.25" customHeight="1"/>
    <row r="173" ht="11.25" customHeight="1"/>
    <row r="174" ht="11.25" customHeight="1"/>
    <row r="175" ht="11.25" customHeight="1"/>
    <row r="176" ht="11.25" customHeight="1"/>
  </sheetData>
  <sheetProtection/>
  <mergeCells count="3">
    <mergeCell ref="A1:A2"/>
    <mergeCell ref="B1:D1"/>
    <mergeCell ref="E1:G1"/>
  </mergeCells>
  <printOptions horizontalCentered="1"/>
  <pageMargins left="0.2755905511811024" right="0.2755905511811024" top="0.3937007874015748" bottom="0.5118110236220472" header="0.2755905511811024" footer="0.2362204724409449"/>
  <pageSetup firstPageNumber="41" useFirstPageNumber="1" horizontalDpi="600" verticalDpi="600" orientation="portrait" paperSize="165" scale="180" r:id="rId1"/>
  <headerFooter alignWithMargins="0">
    <oddFooter>&amp;C&amp;"ＭＳ 明朝,標準"&amp;9－ &amp;P －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T40"/>
  <sheetViews>
    <sheetView zoomScale="145" zoomScaleNormal="145" workbookViewId="0" topLeftCell="A13">
      <selection activeCell="E13" sqref="E13"/>
    </sheetView>
  </sheetViews>
  <sheetFormatPr defaultColWidth="9.00390625" defaultRowHeight="13.5"/>
  <cols>
    <col min="1" max="1" width="9.625" style="46" customWidth="1"/>
    <col min="2" max="3" width="3.00390625" style="46" customWidth="1"/>
    <col min="4" max="4" width="1.625" style="46" customWidth="1"/>
    <col min="5" max="6" width="4.75390625" style="46" customWidth="1"/>
    <col min="7" max="7" width="1.875" style="46" customWidth="1"/>
    <col min="8" max="8" width="4.00390625" style="46" customWidth="1"/>
    <col min="9" max="9" width="4.75390625" style="46" customWidth="1"/>
    <col min="10" max="10" width="4.00390625" style="46" customWidth="1"/>
    <col min="11" max="11" width="4.75390625" style="46" customWidth="1"/>
    <col min="12" max="13" width="4.875" style="46" customWidth="1"/>
    <col min="14" max="16" width="5.75390625" style="46" customWidth="1"/>
    <col min="17" max="18" width="4.50390625" style="46" customWidth="1"/>
    <col min="19" max="20" width="4.875" style="46" customWidth="1"/>
    <col min="21" max="21" width="4.50390625" style="46" customWidth="1"/>
    <col min="22" max="16384" width="9.00390625" style="46" customWidth="1"/>
  </cols>
  <sheetData>
    <row r="1" spans="1:12" s="44" customFormat="1" ht="11.25" customHeight="1">
      <c r="A1" s="43" t="s">
        <v>98</v>
      </c>
      <c r="B1" s="43"/>
      <c r="C1" s="43"/>
      <c r="D1" s="43"/>
      <c r="E1" s="43"/>
      <c r="F1" s="43"/>
      <c r="G1" s="43"/>
      <c r="L1" s="45"/>
    </row>
    <row r="2" spans="1:20" ht="19.5" customHeight="1">
      <c r="A2" s="176" t="s">
        <v>54</v>
      </c>
      <c r="B2" s="179" t="s">
        <v>110</v>
      </c>
      <c r="C2" s="189"/>
      <c r="D2" s="190"/>
      <c r="E2" s="191" t="s">
        <v>55</v>
      </c>
      <c r="F2" s="191"/>
      <c r="G2" s="191"/>
      <c r="H2" s="191"/>
      <c r="I2" s="191" t="s">
        <v>56</v>
      </c>
      <c r="J2" s="191"/>
      <c r="K2" s="192"/>
      <c r="L2" s="184" t="s">
        <v>126</v>
      </c>
      <c r="M2" s="186" t="s">
        <v>125</v>
      </c>
      <c r="N2" s="191" t="s">
        <v>57</v>
      </c>
      <c r="O2" s="193"/>
      <c r="P2" s="193"/>
      <c r="Q2" s="180" t="s">
        <v>111</v>
      </c>
      <c r="R2" s="178"/>
      <c r="S2" s="180" t="s">
        <v>112</v>
      </c>
      <c r="T2" s="182" t="s">
        <v>113</v>
      </c>
    </row>
    <row r="3" spans="1:20" ht="19.5" customHeight="1">
      <c r="A3" s="188"/>
      <c r="B3" s="47" t="s">
        <v>58</v>
      </c>
      <c r="C3" s="47" t="s">
        <v>59</v>
      </c>
      <c r="D3" s="70" t="s">
        <v>60</v>
      </c>
      <c r="E3" s="47" t="s">
        <v>58</v>
      </c>
      <c r="F3" s="47" t="s">
        <v>61</v>
      </c>
      <c r="G3" s="70" t="s">
        <v>62</v>
      </c>
      <c r="H3" s="47" t="s">
        <v>63</v>
      </c>
      <c r="I3" s="47" t="s">
        <v>58</v>
      </c>
      <c r="J3" s="47" t="s">
        <v>64</v>
      </c>
      <c r="K3" s="71" t="s">
        <v>65</v>
      </c>
      <c r="L3" s="185"/>
      <c r="M3" s="187"/>
      <c r="N3" s="47" t="s">
        <v>58</v>
      </c>
      <c r="O3" s="47" t="s">
        <v>64</v>
      </c>
      <c r="P3" s="47" t="s">
        <v>65</v>
      </c>
      <c r="Q3" s="48" t="s">
        <v>114</v>
      </c>
      <c r="R3" s="48" t="s">
        <v>105</v>
      </c>
      <c r="S3" s="181"/>
      <c r="T3" s="183"/>
    </row>
    <row r="4" spans="1:20" ht="4.5" customHeight="1">
      <c r="A4" s="72"/>
      <c r="B4" s="73"/>
      <c r="C4" s="72"/>
      <c r="D4" s="73"/>
      <c r="E4" s="74"/>
      <c r="F4" s="73"/>
      <c r="H4" s="73"/>
      <c r="J4" s="73"/>
      <c r="L4" s="75"/>
      <c r="M4" s="73"/>
      <c r="N4" s="73"/>
      <c r="O4" s="73"/>
      <c r="P4" s="73"/>
      <c r="Q4" s="73"/>
      <c r="R4" s="76"/>
      <c r="S4" s="76"/>
      <c r="T4" s="74"/>
    </row>
    <row r="5" spans="1:20" s="51" customFormat="1" ht="10.5" customHeight="1">
      <c r="A5" s="77" t="s">
        <v>109</v>
      </c>
      <c r="B5" s="22">
        <v>794</v>
      </c>
      <c r="C5" s="23">
        <v>791</v>
      </c>
      <c r="D5" s="22">
        <v>3</v>
      </c>
      <c r="E5" s="78">
        <v>12375</v>
      </c>
      <c r="F5" s="22">
        <v>10803</v>
      </c>
      <c r="G5" s="79">
        <v>27</v>
      </c>
      <c r="H5" s="22">
        <v>1545</v>
      </c>
      <c r="I5" s="79">
        <v>18157</v>
      </c>
      <c r="J5" s="22">
        <v>6844</v>
      </c>
      <c r="K5" s="79">
        <v>11313</v>
      </c>
      <c r="L5" s="23">
        <v>881</v>
      </c>
      <c r="M5" s="22">
        <v>142</v>
      </c>
      <c r="N5" s="22">
        <v>312491</v>
      </c>
      <c r="O5" s="22">
        <v>160185</v>
      </c>
      <c r="P5" s="22">
        <v>152306</v>
      </c>
      <c r="Q5" s="80">
        <v>15.585642317380353</v>
      </c>
      <c r="R5" s="80">
        <v>393.5654911838791</v>
      </c>
      <c r="S5" s="81">
        <v>25.25179797979798</v>
      </c>
      <c r="T5" s="82">
        <v>17.210497328853887</v>
      </c>
    </row>
    <row r="6" spans="1:20" ht="9.75" customHeight="1">
      <c r="A6" s="77"/>
      <c r="B6" s="22"/>
      <c r="C6" s="23"/>
      <c r="D6" s="22"/>
      <c r="E6" s="78"/>
      <c r="F6" s="22"/>
      <c r="G6" s="79"/>
      <c r="H6" s="22"/>
      <c r="I6" s="79"/>
      <c r="J6" s="22"/>
      <c r="K6" s="79"/>
      <c r="L6" s="23"/>
      <c r="M6" s="22"/>
      <c r="N6" s="22"/>
      <c r="O6" s="22"/>
      <c r="P6" s="22"/>
      <c r="Q6" s="80"/>
      <c r="R6" s="80"/>
      <c r="S6" s="81"/>
      <c r="T6" s="82"/>
    </row>
    <row r="7" spans="1:20" s="51" customFormat="1" ht="10.5" customHeight="1">
      <c r="A7" s="83" t="s">
        <v>132</v>
      </c>
      <c r="B7" s="20">
        <f>B9+B16+B24+'44-45'!B4+'44-45'!B24+'44-45'!B35</f>
        <v>792</v>
      </c>
      <c r="C7" s="20">
        <f>C9+C16+C24+'44-45'!C4+'44-45'!C24+'44-45'!C35</f>
        <v>789</v>
      </c>
      <c r="D7" s="20">
        <f>D9+D16+D24+'44-45'!D4+'44-45'!D24+'44-45'!D35</f>
        <v>3</v>
      </c>
      <c r="E7" s="20">
        <f>E9+E16+E24+'44-45'!E4+'44-45'!E24+'44-45'!E35</f>
        <v>12417</v>
      </c>
      <c r="F7" s="20">
        <f>F9+F16+F24+'44-45'!F4+'44-45'!F24+'44-45'!F35</f>
        <v>10753</v>
      </c>
      <c r="G7" s="20">
        <f>G9+G16+G24+'44-45'!G4+'44-45'!G24+'44-45'!G35</f>
        <v>36</v>
      </c>
      <c r="H7" s="20">
        <f>H9+H16+H24+'44-45'!H4+'44-45'!H24+'44-45'!H35</f>
        <v>1628</v>
      </c>
      <c r="I7" s="20">
        <f>I9+I16+I24+'44-45'!I4+'44-45'!I24+'44-45'!I35</f>
        <v>18218</v>
      </c>
      <c r="J7" s="20">
        <f>J9+J16+J24+'44-45'!J4+'44-45'!J24+'44-45'!J35</f>
        <v>6918</v>
      </c>
      <c r="K7" s="84">
        <f>K9+K16+K24+'44-45'!K4+'44-45'!K24+'44-45'!K35</f>
        <v>11300</v>
      </c>
      <c r="L7" s="21">
        <f>L9+L16+L24+'44-45'!L4+'44-45'!L24+'44-45'!L35</f>
        <v>882</v>
      </c>
      <c r="M7" s="20">
        <f>M9+M16+M24+'44-45'!M4+'44-45'!M24+'44-45'!M35</f>
        <v>147</v>
      </c>
      <c r="N7" s="20">
        <f>N9+N16+N24+'44-45'!N4+'44-45'!N24+'44-45'!N35</f>
        <v>311918</v>
      </c>
      <c r="O7" s="20">
        <f>O9+O16+O24+'44-45'!O4+'44-45'!O24+'44-45'!O35</f>
        <v>159885</v>
      </c>
      <c r="P7" s="20">
        <f>P9+P16+P24+'44-45'!P4+'44-45'!P24+'44-45'!P35</f>
        <v>152033</v>
      </c>
      <c r="Q7" s="166">
        <f>E7/B7</f>
        <v>15.678030303030303</v>
      </c>
      <c r="R7" s="166">
        <f>N7/B7</f>
        <v>393.8358585858586</v>
      </c>
      <c r="S7" s="167">
        <f>N7/E7</f>
        <v>25.120238382862205</v>
      </c>
      <c r="T7" s="168">
        <f>N7/I7</f>
        <v>17.121418377428917</v>
      </c>
    </row>
    <row r="8" spans="1:20" ht="9.75" customHeight="1">
      <c r="A8" s="77"/>
      <c r="B8" s="22"/>
      <c r="C8" s="23"/>
      <c r="D8" s="22"/>
      <c r="E8" s="78"/>
      <c r="F8" s="22"/>
      <c r="G8" s="79"/>
      <c r="H8" s="22"/>
      <c r="I8" s="79"/>
      <c r="J8" s="22"/>
      <c r="K8" s="79"/>
      <c r="L8" s="23"/>
      <c r="M8" s="22"/>
      <c r="N8" s="22"/>
      <c r="O8" s="22"/>
      <c r="P8" s="22"/>
      <c r="Q8" s="80"/>
      <c r="R8" s="80"/>
      <c r="S8" s="81"/>
      <c r="T8" s="82"/>
    </row>
    <row r="9" spans="1:20" s="51" customFormat="1" ht="10.5" customHeight="1">
      <c r="A9" s="89" t="s">
        <v>91</v>
      </c>
      <c r="B9" s="21">
        <f>SUM(B10:B14)</f>
        <v>147</v>
      </c>
      <c r="C9" s="21">
        <f>SUM(C10:C14)</f>
        <v>147</v>
      </c>
      <c r="D9" s="24">
        <f aca="true" t="shared" si="0" ref="D9:P9">SUM(D10:D14)</f>
        <v>0</v>
      </c>
      <c r="E9" s="84">
        <f t="shared" si="0"/>
        <v>2932</v>
      </c>
      <c r="F9" s="20">
        <f t="shared" si="0"/>
        <v>2722</v>
      </c>
      <c r="G9" s="24">
        <f t="shared" si="0"/>
        <v>0</v>
      </c>
      <c r="H9" s="20">
        <f t="shared" si="0"/>
        <v>210</v>
      </c>
      <c r="I9" s="85">
        <f>SUM(I10:I14)</f>
        <v>4108</v>
      </c>
      <c r="J9" s="20">
        <f t="shared" si="0"/>
        <v>1558</v>
      </c>
      <c r="K9" s="85">
        <f t="shared" si="0"/>
        <v>2550</v>
      </c>
      <c r="L9" s="21">
        <f t="shared" si="0"/>
        <v>170</v>
      </c>
      <c r="M9" s="20">
        <f t="shared" si="0"/>
        <v>34</v>
      </c>
      <c r="N9" s="20">
        <f t="shared" si="0"/>
        <v>85044</v>
      </c>
      <c r="O9" s="20">
        <f t="shared" si="0"/>
        <v>43564</v>
      </c>
      <c r="P9" s="20">
        <f t="shared" si="0"/>
        <v>41480</v>
      </c>
      <c r="Q9" s="86">
        <f aca="true" t="shared" si="1" ref="Q9:Q14">E9/B9</f>
        <v>19.94557823129252</v>
      </c>
      <c r="R9" s="86">
        <f aca="true" t="shared" si="2" ref="R9:R14">N9/B9</f>
        <v>578.530612244898</v>
      </c>
      <c r="S9" s="87">
        <f aca="true" t="shared" si="3" ref="S9:S14">N9/E9</f>
        <v>29.005457025920872</v>
      </c>
      <c r="T9" s="88">
        <f aca="true" t="shared" si="4" ref="T9:T14">N9/I9</f>
        <v>20.702044790652387</v>
      </c>
    </row>
    <row r="10" spans="1:20" ht="10.5" customHeight="1">
      <c r="A10" s="77" t="s">
        <v>2</v>
      </c>
      <c r="B10" s="25">
        <f>C10+D10</f>
        <v>16</v>
      </c>
      <c r="C10" s="90">
        <v>16</v>
      </c>
      <c r="D10" s="91">
        <v>0</v>
      </c>
      <c r="E10" s="78">
        <f>F10+G10+H10</f>
        <v>332</v>
      </c>
      <c r="F10" s="92">
        <v>289</v>
      </c>
      <c r="G10" s="91">
        <v>0</v>
      </c>
      <c r="H10" s="92">
        <v>43</v>
      </c>
      <c r="I10" s="90">
        <f aca="true" t="shared" si="5" ref="I10:I40">J10+K10</f>
        <v>458</v>
      </c>
      <c r="J10" s="92">
        <v>217</v>
      </c>
      <c r="K10" s="90">
        <v>241</v>
      </c>
      <c r="L10" s="93">
        <v>18</v>
      </c>
      <c r="M10" s="92">
        <v>4</v>
      </c>
      <c r="N10" s="94">
        <f aca="true" t="shared" si="6" ref="N10:N40">O10+P10</f>
        <v>8989</v>
      </c>
      <c r="O10" s="94">
        <v>4558</v>
      </c>
      <c r="P10" s="94">
        <v>4431</v>
      </c>
      <c r="Q10" s="80">
        <f t="shared" si="1"/>
        <v>20.75</v>
      </c>
      <c r="R10" s="80">
        <f t="shared" si="2"/>
        <v>561.8125</v>
      </c>
      <c r="S10" s="81">
        <f t="shared" si="3"/>
        <v>27.075301204819276</v>
      </c>
      <c r="T10" s="82">
        <f t="shared" si="4"/>
        <v>19.62663755458515</v>
      </c>
    </row>
    <row r="11" spans="1:20" ht="10.5" customHeight="1">
      <c r="A11" s="77" t="s">
        <v>3</v>
      </c>
      <c r="B11" s="25">
        <f>C11+D11</f>
        <v>22</v>
      </c>
      <c r="C11" s="90">
        <v>22</v>
      </c>
      <c r="D11" s="91">
        <v>0</v>
      </c>
      <c r="E11" s="78">
        <f aca="true" t="shared" si="7" ref="E11:E40">F11+G11+H11</f>
        <v>380</v>
      </c>
      <c r="F11" s="92">
        <v>352</v>
      </c>
      <c r="G11" s="91">
        <v>0</v>
      </c>
      <c r="H11" s="92">
        <v>28</v>
      </c>
      <c r="I11" s="90">
        <f t="shared" si="5"/>
        <v>525</v>
      </c>
      <c r="J11" s="92">
        <v>203</v>
      </c>
      <c r="K11" s="90">
        <v>322</v>
      </c>
      <c r="L11" s="93">
        <v>25</v>
      </c>
      <c r="M11" s="92">
        <v>3</v>
      </c>
      <c r="N11" s="94">
        <f t="shared" si="6"/>
        <v>10902</v>
      </c>
      <c r="O11" s="94">
        <v>5616</v>
      </c>
      <c r="P11" s="94">
        <v>5286</v>
      </c>
      <c r="Q11" s="80">
        <f t="shared" si="1"/>
        <v>17.272727272727273</v>
      </c>
      <c r="R11" s="80">
        <f t="shared" si="2"/>
        <v>495.54545454545456</v>
      </c>
      <c r="S11" s="81">
        <f t="shared" si="3"/>
        <v>28.689473684210526</v>
      </c>
      <c r="T11" s="82">
        <f t="shared" si="4"/>
        <v>20.765714285714285</v>
      </c>
    </row>
    <row r="12" spans="1:20" ht="10.5" customHeight="1">
      <c r="A12" s="77" t="s">
        <v>4</v>
      </c>
      <c r="B12" s="25">
        <f>C12+D12</f>
        <v>54</v>
      </c>
      <c r="C12" s="90">
        <v>54</v>
      </c>
      <c r="D12" s="91">
        <v>0</v>
      </c>
      <c r="E12" s="78">
        <f t="shared" si="7"/>
        <v>1131</v>
      </c>
      <c r="F12" s="25">
        <v>1070</v>
      </c>
      <c r="G12" s="91">
        <v>0</v>
      </c>
      <c r="H12" s="92">
        <v>61</v>
      </c>
      <c r="I12" s="95">
        <f>J12+K12</f>
        <v>1609</v>
      </c>
      <c r="J12" s="92">
        <v>603</v>
      </c>
      <c r="K12" s="90">
        <v>1006</v>
      </c>
      <c r="L12" s="93">
        <v>66</v>
      </c>
      <c r="M12" s="92">
        <v>18</v>
      </c>
      <c r="N12" s="94">
        <f t="shared" si="6"/>
        <v>33931</v>
      </c>
      <c r="O12" s="94">
        <v>17387</v>
      </c>
      <c r="P12" s="94">
        <v>16544</v>
      </c>
      <c r="Q12" s="80">
        <f t="shared" si="1"/>
        <v>20.944444444444443</v>
      </c>
      <c r="R12" s="80">
        <f t="shared" si="2"/>
        <v>628.3518518518518</v>
      </c>
      <c r="S12" s="81">
        <f t="shared" si="3"/>
        <v>30.000884173297965</v>
      </c>
      <c r="T12" s="82">
        <f t="shared" si="4"/>
        <v>21.088253573648228</v>
      </c>
    </row>
    <row r="13" spans="1:20" ht="10.5" customHeight="1">
      <c r="A13" s="77" t="s">
        <v>5</v>
      </c>
      <c r="B13" s="25">
        <f>C13+D13</f>
        <v>38</v>
      </c>
      <c r="C13" s="90">
        <v>38</v>
      </c>
      <c r="D13" s="91">
        <v>0</v>
      </c>
      <c r="E13" s="78">
        <f t="shared" si="7"/>
        <v>766</v>
      </c>
      <c r="F13" s="92">
        <v>707</v>
      </c>
      <c r="G13" s="91">
        <v>0</v>
      </c>
      <c r="H13" s="92">
        <v>59</v>
      </c>
      <c r="I13" s="95">
        <f t="shared" si="5"/>
        <v>1064</v>
      </c>
      <c r="J13" s="92">
        <v>381</v>
      </c>
      <c r="K13" s="90">
        <v>683</v>
      </c>
      <c r="L13" s="93">
        <v>43</v>
      </c>
      <c r="M13" s="92">
        <v>7</v>
      </c>
      <c r="N13" s="94">
        <f t="shared" si="6"/>
        <v>21917</v>
      </c>
      <c r="O13" s="94">
        <v>11220</v>
      </c>
      <c r="P13" s="94">
        <v>10697</v>
      </c>
      <c r="Q13" s="80">
        <f t="shared" si="1"/>
        <v>20.157894736842106</v>
      </c>
      <c r="R13" s="80">
        <f t="shared" si="2"/>
        <v>576.7631578947369</v>
      </c>
      <c r="S13" s="81">
        <f t="shared" si="3"/>
        <v>28.612271540469973</v>
      </c>
      <c r="T13" s="82">
        <f t="shared" si="4"/>
        <v>20.598684210526315</v>
      </c>
    </row>
    <row r="14" spans="1:20" ht="10.5" customHeight="1">
      <c r="A14" s="77" t="s">
        <v>6</v>
      </c>
      <c r="B14" s="25">
        <f>C14+D14</f>
        <v>17</v>
      </c>
      <c r="C14" s="90">
        <v>17</v>
      </c>
      <c r="D14" s="91">
        <v>0</v>
      </c>
      <c r="E14" s="78">
        <f t="shared" si="7"/>
        <v>323</v>
      </c>
      <c r="F14" s="92">
        <v>304</v>
      </c>
      <c r="G14" s="91">
        <v>0</v>
      </c>
      <c r="H14" s="92">
        <v>19</v>
      </c>
      <c r="I14" s="90">
        <f t="shared" si="5"/>
        <v>452</v>
      </c>
      <c r="J14" s="92">
        <v>154</v>
      </c>
      <c r="K14" s="90">
        <v>298</v>
      </c>
      <c r="L14" s="93">
        <v>18</v>
      </c>
      <c r="M14" s="92">
        <v>2</v>
      </c>
      <c r="N14" s="94">
        <f t="shared" si="6"/>
        <v>9305</v>
      </c>
      <c r="O14" s="94">
        <v>4783</v>
      </c>
      <c r="P14" s="94">
        <v>4522</v>
      </c>
      <c r="Q14" s="80">
        <f t="shared" si="1"/>
        <v>19</v>
      </c>
      <c r="R14" s="80">
        <f t="shared" si="2"/>
        <v>547.3529411764706</v>
      </c>
      <c r="S14" s="81">
        <f t="shared" si="3"/>
        <v>28.808049535603715</v>
      </c>
      <c r="T14" s="82">
        <f t="shared" si="4"/>
        <v>20.586283185840706</v>
      </c>
    </row>
    <row r="15" spans="1:20" ht="9.75" customHeight="1">
      <c r="A15" s="77"/>
      <c r="B15" s="22"/>
      <c r="C15" s="23"/>
      <c r="D15" s="26"/>
      <c r="E15" s="78"/>
      <c r="F15" s="22"/>
      <c r="G15" s="96"/>
      <c r="H15" s="22"/>
      <c r="I15" s="79"/>
      <c r="J15" s="22"/>
      <c r="K15" s="79"/>
      <c r="L15" s="23"/>
      <c r="M15" s="22"/>
      <c r="N15" s="92"/>
      <c r="O15" s="92"/>
      <c r="P15" s="92"/>
      <c r="Q15" s="80"/>
      <c r="R15" s="80"/>
      <c r="S15" s="81"/>
      <c r="T15" s="82"/>
    </row>
    <row r="16" spans="1:20" s="51" customFormat="1" ht="11.25" customHeight="1">
      <c r="A16" s="83" t="s">
        <v>92</v>
      </c>
      <c r="B16" s="20">
        <f>SUM(B17:B22)</f>
        <v>145</v>
      </c>
      <c r="C16" s="21">
        <f aca="true" t="shared" si="8" ref="C16:P16">SUM(C17:C22)</f>
        <v>145</v>
      </c>
      <c r="D16" s="24">
        <f t="shared" si="8"/>
        <v>0</v>
      </c>
      <c r="E16" s="84">
        <f t="shared" si="8"/>
        <v>2816</v>
      </c>
      <c r="F16" s="20">
        <f t="shared" si="8"/>
        <v>2467</v>
      </c>
      <c r="G16" s="97">
        <f t="shared" si="8"/>
        <v>1</v>
      </c>
      <c r="H16" s="20">
        <f t="shared" si="8"/>
        <v>348</v>
      </c>
      <c r="I16" s="85">
        <f t="shared" si="8"/>
        <v>3920</v>
      </c>
      <c r="J16" s="20">
        <f t="shared" si="8"/>
        <v>1388</v>
      </c>
      <c r="K16" s="85">
        <f t="shared" si="8"/>
        <v>2532</v>
      </c>
      <c r="L16" s="21">
        <f t="shared" si="8"/>
        <v>164</v>
      </c>
      <c r="M16" s="20">
        <f>SUM(M17:M22)</f>
        <v>33</v>
      </c>
      <c r="N16" s="20">
        <f t="shared" si="8"/>
        <v>76009</v>
      </c>
      <c r="O16" s="20">
        <f t="shared" si="8"/>
        <v>38918</v>
      </c>
      <c r="P16" s="20">
        <f t="shared" si="8"/>
        <v>37091</v>
      </c>
      <c r="Q16" s="86">
        <f aca="true" t="shared" si="9" ref="Q16:Q22">E16/B16</f>
        <v>19.420689655172414</v>
      </c>
      <c r="R16" s="86">
        <f aca="true" t="shared" si="10" ref="R16:R22">N16/B16</f>
        <v>524.2</v>
      </c>
      <c r="S16" s="87">
        <f aca="true" t="shared" si="11" ref="S16:S22">N16/E16</f>
        <v>26.991832386363637</v>
      </c>
      <c r="T16" s="88">
        <f aca="true" t="shared" si="12" ref="T16:T22">N16/I16</f>
        <v>19.390051020408162</v>
      </c>
    </row>
    <row r="17" spans="1:20" ht="11.25" customHeight="1">
      <c r="A17" s="77" t="s">
        <v>7</v>
      </c>
      <c r="B17" s="25">
        <f aca="true" t="shared" si="13" ref="B17:B22">C17+D17</f>
        <v>45</v>
      </c>
      <c r="C17" s="23">
        <v>45</v>
      </c>
      <c r="D17" s="91">
        <v>0</v>
      </c>
      <c r="E17" s="78">
        <f t="shared" si="7"/>
        <v>830</v>
      </c>
      <c r="F17" s="92">
        <v>750</v>
      </c>
      <c r="G17" s="91">
        <v>0</v>
      </c>
      <c r="H17" s="92">
        <v>80</v>
      </c>
      <c r="I17" s="95">
        <f t="shared" si="5"/>
        <v>1152</v>
      </c>
      <c r="J17" s="92">
        <v>386</v>
      </c>
      <c r="K17" s="90">
        <v>766</v>
      </c>
      <c r="L17" s="93">
        <v>48</v>
      </c>
      <c r="M17" s="92">
        <v>10</v>
      </c>
      <c r="N17" s="94">
        <f t="shared" si="6"/>
        <v>23051</v>
      </c>
      <c r="O17" s="94">
        <v>11772</v>
      </c>
      <c r="P17" s="94">
        <v>11279</v>
      </c>
      <c r="Q17" s="80">
        <f t="shared" si="9"/>
        <v>18.444444444444443</v>
      </c>
      <c r="R17" s="80">
        <f t="shared" si="10"/>
        <v>512.2444444444444</v>
      </c>
      <c r="S17" s="81">
        <f t="shared" si="11"/>
        <v>27.772289156626506</v>
      </c>
      <c r="T17" s="82">
        <f t="shared" si="12"/>
        <v>20.00954861111111</v>
      </c>
    </row>
    <row r="18" spans="1:20" ht="11.25" customHeight="1">
      <c r="A18" s="77" t="s">
        <v>8</v>
      </c>
      <c r="B18" s="25">
        <f t="shared" si="13"/>
        <v>42</v>
      </c>
      <c r="C18" s="23">
        <v>42</v>
      </c>
      <c r="D18" s="91">
        <v>0</v>
      </c>
      <c r="E18" s="78">
        <f t="shared" si="7"/>
        <v>822</v>
      </c>
      <c r="F18" s="92">
        <v>717</v>
      </c>
      <c r="G18" s="91">
        <v>0</v>
      </c>
      <c r="H18" s="92">
        <v>105</v>
      </c>
      <c r="I18" s="95">
        <f t="shared" si="5"/>
        <v>1129</v>
      </c>
      <c r="J18" s="92">
        <v>403</v>
      </c>
      <c r="K18" s="90">
        <v>726</v>
      </c>
      <c r="L18" s="93">
        <v>46</v>
      </c>
      <c r="M18" s="92">
        <v>11</v>
      </c>
      <c r="N18" s="94">
        <f t="shared" si="6"/>
        <v>22007</v>
      </c>
      <c r="O18" s="94">
        <v>11234</v>
      </c>
      <c r="P18" s="94">
        <v>10773</v>
      </c>
      <c r="Q18" s="80">
        <f t="shared" si="9"/>
        <v>19.571428571428573</v>
      </c>
      <c r="R18" s="80">
        <f t="shared" si="10"/>
        <v>523.9761904761905</v>
      </c>
      <c r="S18" s="81">
        <f t="shared" si="11"/>
        <v>26.772506082725062</v>
      </c>
      <c r="T18" s="82">
        <f t="shared" si="12"/>
        <v>19.49247121346324</v>
      </c>
    </row>
    <row r="19" spans="1:20" ht="11.25" customHeight="1">
      <c r="A19" s="77" t="s">
        <v>9</v>
      </c>
      <c r="B19" s="25">
        <f t="shared" si="13"/>
        <v>20</v>
      </c>
      <c r="C19" s="23">
        <v>20</v>
      </c>
      <c r="D19" s="91">
        <v>0</v>
      </c>
      <c r="E19" s="78">
        <f t="shared" si="7"/>
        <v>308</v>
      </c>
      <c r="F19" s="92">
        <v>272</v>
      </c>
      <c r="G19" s="99">
        <v>1</v>
      </c>
      <c r="H19" s="92">
        <v>35</v>
      </c>
      <c r="I19" s="90">
        <f t="shared" si="5"/>
        <v>467</v>
      </c>
      <c r="J19" s="92">
        <v>198</v>
      </c>
      <c r="K19" s="90">
        <v>269</v>
      </c>
      <c r="L19" s="93">
        <v>22</v>
      </c>
      <c r="M19" s="92">
        <v>2</v>
      </c>
      <c r="N19" s="94">
        <f t="shared" si="6"/>
        <v>8140</v>
      </c>
      <c r="O19" s="94">
        <v>4239</v>
      </c>
      <c r="P19" s="94">
        <v>3901</v>
      </c>
      <c r="Q19" s="80">
        <f t="shared" si="9"/>
        <v>15.4</v>
      </c>
      <c r="R19" s="80">
        <f t="shared" si="10"/>
        <v>407</v>
      </c>
      <c r="S19" s="81">
        <f t="shared" si="11"/>
        <v>26.428571428571427</v>
      </c>
      <c r="T19" s="82">
        <f t="shared" si="12"/>
        <v>17.430406852248392</v>
      </c>
    </row>
    <row r="20" spans="1:20" ht="11.25" customHeight="1">
      <c r="A20" s="77" t="s">
        <v>10</v>
      </c>
      <c r="B20" s="25">
        <f t="shared" si="13"/>
        <v>16</v>
      </c>
      <c r="C20" s="23">
        <v>16</v>
      </c>
      <c r="D20" s="91">
        <v>0</v>
      </c>
      <c r="E20" s="78">
        <f t="shared" si="7"/>
        <v>384</v>
      </c>
      <c r="F20" s="92">
        <v>340</v>
      </c>
      <c r="G20" s="91">
        <v>0</v>
      </c>
      <c r="H20" s="92">
        <v>44</v>
      </c>
      <c r="I20" s="90">
        <f t="shared" si="5"/>
        <v>514</v>
      </c>
      <c r="J20" s="92">
        <v>182</v>
      </c>
      <c r="K20" s="90">
        <v>332</v>
      </c>
      <c r="L20" s="93">
        <v>22</v>
      </c>
      <c r="M20" s="92">
        <v>6</v>
      </c>
      <c r="N20" s="94">
        <f t="shared" si="6"/>
        <v>10863</v>
      </c>
      <c r="O20" s="94">
        <v>5551</v>
      </c>
      <c r="P20" s="94">
        <v>5312</v>
      </c>
      <c r="Q20" s="80">
        <f t="shared" si="9"/>
        <v>24</v>
      </c>
      <c r="R20" s="80">
        <f t="shared" si="10"/>
        <v>678.9375</v>
      </c>
      <c r="S20" s="81">
        <f t="shared" si="11"/>
        <v>28.2890625</v>
      </c>
      <c r="T20" s="82">
        <f t="shared" si="12"/>
        <v>21.134241245136188</v>
      </c>
    </row>
    <row r="21" spans="1:20" ht="11.25" customHeight="1">
      <c r="A21" s="77" t="s">
        <v>11</v>
      </c>
      <c r="B21" s="25">
        <f t="shared" si="13"/>
        <v>13</v>
      </c>
      <c r="C21" s="23">
        <v>13</v>
      </c>
      <c r="D21" s="91">
        <v>0</v>
      </c>
      <c r="E21" s="78">
        <f t="shared" si="7"/>
        <v>267</v>
      </c>
      <c r="F21" s="92">
        <v>209</v>
      </c>
      <c r="G21" s="91">
        <v>0</v>
      </c>
      <c r="H21" s="92">
        <v>58</v>
      </c>
      <c r="I21" s="90">
        <f t="shared" si="5"/>
        <v>374</v>
      </c>
      <c r="J21" s="92">
        <v>120</v>
      </c>
      <c r="K21" s="90">
        <v>254</v>
      </c>
      <c r="L21" s="93">
        <v>16</v>
      </c>
      <c r="M21" s="92">
        <v>2</v>
      </c>
      <c r="N21" s="94">
        <f t="shared" si="6"/>
        <v>6310</v>
      </c>
      <c r="O21" s="94">
        <v>3305</v>
      </c>
      <c r="P21" s="94">
        <v>3005</v>
      </c>
      <c r="Q21" s="80">
        <f t="shared" si="9"/>
        <v>20.53846153846154</v>
      </c>
      <c r="R21" s="80">
        <f t="shared" si="10"/>
        <v>485.38461538461536</v>
      </c>
      <c r="S21" s="81">
        <f t="shared" si="11"/>
        <v>23.632958801498127</v>
      </c>
      <c r="T21" s="82">
        <f t="shared" si="12"/>
        <v>16.871657754010695</v>
      </c>
    </row>
    <row r="22" spans="1:20" ht="11.25" customHeight="1">
      <c r="A22" s="77" t="s">
        <v>1</v>
      </c>
      <c r="B22" s="25">
        <f t="shared" si="13"/>
        <v>9</v>
      </c>
      <c r="C22" s="23">
        <v>9</v>
      </c>
      <c r="D22" s="91">
        <v>0</v>
      </c>
      <c r="E22" s="78">
        <f t="shared" si="7"/>
        <v>205</v>
      </c>
      <c r="F22" s="92">
        <v>179</v>
      </c>
      <c r="G22" s="91">
        <v>0</v>
      </c>
      <c r="H22" s="92">
        <v>26</v>
      </c>
      <c r="I22" s="90">
        <f t="shared" si="5"/>
        <v>284</v>
      </c>
      <c r="J22" s="92">
        <v>99</v>
      </c>
      <c r="K22" s="90">
        <v>185</v>
      </c>
      <c r="L22" s="93">
        <v>10</v>
      </c>
      <c r="M22" s="92">
        <v>2</v>
      </c>
      <c r="N22" s="94">
        <f t="shared" si="6"/>
        <v>5638</v>
      </c>
      <c r="O22" s="94">
        <v>2817</v>
      </c>
      <c r="P22" s="94">
        <v>2821</v>
      </c>
      <c r="Q22" s="80">
        <f t="shared" si="9"/>
        <v>22.77777777777778</v>
      </c>
      <c r="R22" s="80">
        <f t="shared" si="10"/>
        <v>626.4444444444445</v>
      </c>
      <c r="S22" s="81">
        <f t="shared" si="11"/>
        <v>27.502439024390245</v>
      </c>
      <c r="T22" s="82">
        <f t="shared" si="12"/>
        <v>19.85211267605634</v>
      </c>
    </row>
    <row r="23" spans="1:20" ht="9.75" customHeight="1">
      <c r="A23" s="77"/>
      <c r="B23" s="25"/>
      <c r="C23" s="23"/>
      <c r="D23" s="26"/>
      <c r="E23" s="78"/>
      <c r="F23" s="22"/>
      <c r="G23" s="96"/>
      <c r="H23" s="22"/>
      <c r="I23" s="79"/>
      <c r="J23" s="22"/>
      <c r="K23" s="79"/>
      <c r="L23" s="23"/>
      <c r="M23" s="22"/>
      <c r="N23" s="22"/>
      <c r="O23" s="22"/>
      <c r="P23" s="22"/>
      <c r="Q23" s="80"/>
      <c r="R23" s="80"/>
      <c r="S23" s="81"/>
      <c r="T23" s="82"/>
    </row>
    <row r="24" spans="1:20" s="51" customFormat="1" ht="11.25" customHeight="1">
      <c r="A24" s="83" t="s">
        <v>66</v>
      </c>
      <c r="B24" s="20">
        <f>SUM(B25:B40)</f>
        <v>179</v>
      </c>
      <c r="C24" s="21">
        <f aca="true" t="shared" si="14" ref="C24:P24">SUM(C25:C40)</f>
        <v>178</v>
      </c>
      <c r="D24" s="27">
        <f t="shared" si="14"/>
        <v>1</v>
      </c>
      <c r="E24" s="84">
        <f t="shared" si="14"/>
        <v>2315</v>
      </c>
      <c r="F24" s="20">
        <f t="shared" si="14"/>
        <v>1874</v>
      </c>
      <c r="G24" s="100">
        <f t="shared" si="14"/>
        <v>9</v>
      </c>
      <c r="H24" s="20">
        <f t="shared" si="14"/>
        <v>432</v>
      </c>
      <c r="I24" s="85">
        <f t="shared" si="14"/>
        <v>3516</v>
      </c>
      <c r="J24" s="20">
        <f t="shared" si="14"/>
        <v>1373</v>
      </c>
      <c r="K24" s="85">
        <f t="shared" si="14"/>
        <v>2143</v>
      </c>
      <c r="L24" s="21">
        <f t="shared" si="14"/>
        <v>196</v>
      </c>
      <c r="M24" s="20">
        <f t="shared" si="14"/>
        <v>15</v>
      </c>
      <c r="N24" s="20">
        <f t="shared" si="14"/>
        <v>49939</v>
      </c>
      <c r="O24" s="20">
        <f t="shared" si="14"/>
        <v>25594</v>
      </c>
      <c r="P24" s="20">
        <f t="shared" si="14"/>
        <v>24345</v>
      </c>
      <c r="Q24" s="86">
        <f aca="true" t="shared" si="15" ref="Q24:Q40">E24/B24</f>
        <v>12.932960893854748</v>
      </c>
      <c r="R24" s="86">
        <f aca="true" t="shared" si="16" ref="R24:R40">N24/B24</f>
        <v>278.9888268156425</v>
      </c>
      <c r="S24" s="87">
        <f aca="true" t="shared" si="17" ref="S24:S40">N24/E24</f>
        <v>21.571922246220304</v>
      </c>
      <c r="T24" s="88">
        <f aca="true" t="shared" si="18" ref="T24:T40">N24/I24</f>
        <v>14.203356086461888</v>
      </c>
    </row>
    <row r="25" spans="1:20" ht="11.25" customHeight="1">
      <c r="A25" s="77" t="s">
        <v>12</v>
      </c>
      <c r="B25" s="25">
        <f aca="true" t="shared" si="19" ref="B25:B40">C25+D25</f>
        <v>23</v>
      </c>
      <c r="C25" s="23">
        <v>23</v>
      </c>
      <c r="D25" s="91">
        <v>0</v>
      </c>
      <c r="E25" s="78">
        <f t="shared" si="7"/>
        <v>349</v>
      </c>
      <c r="F25" s="92">
        <v>298</v>
      </c>
      <c r="G25" s="91">
        <v>0</v>
      </c>
      <c r="H25" s="92">
        <v>51</v>
      </c>
      <c r="I25" s="90">
        <f t="shared" si="5"/>
        <v>522</v>
      </c>
      <c r="J25" s="92">
        <v>208</v>
      </c>
      <c r="K25" s="90">
        <v>314</v>
      </c>
      <c r="L25" s="93">
        <v>27</v>
      </c>
      <c r="M25" s="101">
        <v>3</v>
      </c>
      <c r="N25" s="94">
        <f t="shared" si="6"/>
        <v>8471</v>
      </c>
      <c r="O25" s="94">
        <v>4435</v>
      </c>
      <c r="P25" s="94">
        <v>4036</v>
      </c>
      <c r="Q25" s="80">
        <f t="shared" si="15"/>
        <v>15.173913043478262</v>
      </c>
      <c r="R25" s="80">
        <f t="shared" si="16"/>
        <v>368.30434782608694</v>
      </c>
      <c r="S25" s="81">
        <f t="shared" si="17"/>
        <v>24.27220630372493</v>
      </c>
      <c r="T25" s="82">
        <f t="shared" si="18"/>
        <v>16.227969348659006</v>
      </c>
    </row>
    <row r="26" spans="1:20" ht="11.25" customHeight="1">
      <c r="A26" s="77" t="s">
        <v>13</v>
      </c>
      <c r="B26" s="25">
        <f t="shared" si="19"/>
        <v>24</v>
      </c>
      <c r="C26" s="23">
        <v>24</v>
      </c>
      <c r="D26" s="91">
        <v>0</v>
      </c>
      <c r="E26" s="78">
        <f t="shared" si="7"/>
        <v>328</v>
      </c>
      <c r="F26" s="92">
        <v>266</v>
      </c>
      <c r="G26" s="98">
        <v>2</v>
      </c>
      <c r="H26" s="92">
        <v>60</v>
      </c>
      <c r="I26" s="90">
        <f t="shared" si="5"/>
        <v>487</v>
      </c>
      <c r="J26" s="92">
        <v>190</v>
      </c>
      <c r="K26" s="90">
        <v>297</v>
      </c>
      <c r="L26" s="93">
        <v>26</v>
      </c>
      <c r="M26" s="101">
        <v>1</v>
      </c>
      <c r="N26" s="94">
        <f t="shared" si="6"/>
        <v>7216</v>
      </c>
      <c r="O26" s="94">
        <v>3720</v>
      </c>
      <c r="P26" s="94">
        <v>3496</v>
      </c>
      <c r="Q26" s="80">
        <f t="shared" si="15"/>
        <v>13.666666666666666</v>
      </c>
      <c r="R26" s="80">
        <f t="shared" si="16"/>
        <v>300.6666666666667</v>
      </c>
      <c r="S26" s="81">
        <f t="shared" si="17"/>
        <v>22</v>
      </c>
      <c r="T26" s="82">
        <f t="shared" si="18"/>
        <v>14.817248459958932</v>
      </c>
    </row>
    <row r="27" spans="1:20" ht="11.25" customHeight="1">
      <c r="A27" s="77" t="s">
        <v>14</v>
      </c>
      <c r="B27" s="25">
        <f t="shared" si="19"/>
        <v>12</v>
      </c>
      <c r="C27" s="23">
        <v>12</v>
      </c>
      <c r="D27" s="91">
        <v>0</v>
      </c>
      <c r="E27" s="78">
        <f t="shared" si="7"/>
        <v>205</v>
      </c>
      <c r="F27" s="92">
        <v>173</v>
      </c>
      <c r="G27" s="91">
        <v>0</v>
      </c>
      <c r="H27" s="92">
        <v>32</v>
      </c>
      <c r="I27" s="90">
        <f t="shared" si="5"/>
        <v>290</v>
      </c>
      <c r="J27" s="92">
        <v>111</v>
      </c>
      <c r="K27" s="90">
        <v>179</v>
      </c>
      <c r="L27" s="93">
        <v>13</v>
      </c>
      <c r="M27" s="101">
        <v>2</v>
      </c>
      <c r="N27" s="94">
        <f t="shared" si="6"/>
        <v>5137</v>
      </c>
      <c r="O27" s="94">
        <v>2684</v>
      </c>
      <c r="P27" s="94">
        <v>2453</v>
      </c>
      <c r="Q27" s="80">
        <f t="shared" si="15"/>
        <v>17.083333333333332</v>
      </c>
      <c r="R27" s="80">
        <f t="shared" si="16"/>
        <v>428.0833333333333</v>
      </c>
      <c r="S27" s="81">
        <f t="shared" si="17"/>
        <v>25.058536585365854</v>
      </c>
      <c r="T27" s="82">
        <f t="shared" si="18"/>
        <v>17.713793103448275</v>
      </c>
    </row>
    <row r="28" spans="1:20" ht="11.25" customHeight="1">
      <c r="A28" s="77" t="s">
        <v>15</v>
      </c>
      <c r="B28" s="25">
        <f t="shared" si="19"/>
        <v>9</v>
      </c>
      <c r="C28" s="23">
        <v>8</v>
      </c>
      <c r="D28" s="26">
        <v>1</v>
      </c>
      <c r="E28" s="78">
        <f t="shared" si="7"/>
        <v>143</v>
      </c>
      <c r="F28" s="92">
        <v>112</v>
      </c>
      <c r="G28" s="91">
        <v>0</v>
      </c>
      <c r="H28" s="92">
        <v>31</v>
      </c>
      <c r="I28" s="90">
        <f t="shared" si="5"/>
        <v>215</v>
      </c>
      <c r="J28" s="92">
        <v>102</v>
      </c>
      <c r="K28" s="90">
        <v>113</v>
      </c>
      <c r="L28" s="93">
        <v>9</v>
      </c>
      <c r="M28" s="101">
        <v>2</v>
      </c>
      <c r="N28" s="94">
        <f t="shared" si="6"/>
        <v>3049</v>
      </c>
      <c r="O28" s="94">
        <v>1527</v>
      </c>
      <c r="P28" s="94">
        <v>1522</v>
      </c>
      <c r="Q28" s="80">
        <f t="shared" si="15"/>
        <v>15.88888888888889</v>
      </c>
      <c r="R28" s="80">
        <f t="shared" si="16"/>
        <v>338.77777777777777</v>
      </c>
      <c r="S28" s="81">
        <f t="shared" si="17"/>
        <v>21.321678321678323</v>
      </c>
      <c r="T28" s="82">
        <f t="shared" si="18"/>
        <v>14.18139534883721</v>
      </c>
    </row>
    <row r="29" spans="1:20" ht="11.25" customHeight="1">
      <c r="A29" s="77" t="s">
        <v>16</v>
      </c>
      <c r="B29" s="25">
        <f t="shared" si="19"/>
        <v>20</v>
      </c>
      <c r="C29" s="23">
        <v>20</v>
      </c>
      <c r="D29" s="91">
        <v>0</v>
      </c>
      <c r="E29" s="78">
        <f t="shared" si="7"/>
        <v>269</v>
      </c>
      <c r="F29" s="92">
        <v>223</v>
      </c>
      <c r="G29" s="98">
        <v>4</v>
      </c>
      <c r="H29" s="92">
        <v>42</v>
      </c>
      <c r="I29" s="90">
        <f t="shared" si="5"/>
        <v>391</v>
      </c>
      <c r="J29" s="92">
        <v>153</v>
      </c>
      <c r="K29" s="90">
        <v>238</v>
      </c>
      <c r="L29" s="93">
        <v>22</v>
      </c>
      <c r="M29" s="101">
        <v>1</v>
      </c>
      <c r="N29" s="94">
        <f t="shared" si="6"/>
        <v>6379</v>
      </c>
      <c r="O29" s="94">
        <v>3219</v>
      </c>
      <c r="P29" s="94">
        <v>3160</v>
      </c>
      <c r="Q29" s="80">
        <f t="shared" si="15"/>
        <v>13.45</v>
      </c>
      <c r="R29" s="80">
        <f t="shared" si="16"/>
        <v>318.95</v>
      </c>
      <c r="S29" s="81">
        <f t="shared" si="17"/>
        <v>23.713754646840147</v>
      </c>
      <c r="T29" s="82">
        <f t="shared" si="18"/>
        <v>16.314578005115088</v>
      </c>
    </row>
    <row r="30" spans="1:20" ht="11.25" customHeight="1">
      <c r="A30" s="77" t="s">
        <v>17</v>
      </c>
      <c r="B30" s="25">
        <f t="shared" si="19"/>
        <v>9</v>
      </c>
      <c r="C30" s="23">
        <v>9</v>
      </c>
      <c r="D30" s="91">
        <v>0</v>
      </c>
      <c r="E30" s="78">
        <f t="shared" si="7"/>
        <v>159</v>
      </c>
      <c r="F30" s="92">
        <v>134</v>
      </c>
      <c r="G30" s="91">
        <v>0</v>
      </c>
      <c r="H30" s="92">
        <v>25</v>
      </c>
      <c r="I30" s="90">
        <f t="shared" si="5"/>
        <v>228</v>
      </c>
      <c r="J30" s="92">
        <v>84</v>
      </c>
      <c r="K30" s="90">
        <v>144</v>
      </c>
      <c r="L30" s="93">
        <v>10</v>
      </c>
      <c r="M30" s="91">
        <v>0</v>
      </c>
      <c r="N30" s="94">
        <f t="shared" si="6"/>
        <v>4123</v>
      </c>
      <c r="O30" s="94">
        <v>2143</v>
      </c>
      <c r="P30" s="94">
        <v>1980</v>
      </c>
      <c r="Q30" s="80">
        <f t="shared" si="15"/>
        <v>17.666666666666668</v>
      </c>
      <c r="R30" s="80">
        <f t="shared" si="16"/>
        <v>458.1111111111111</v>
      </c>
      <c r="S30" s="81">
        <f t="shared" si="17"/>
        <v>25.930817610062892</v>
      </c>
      <c r="T30" s="82">
        <f t="shared" si="18"/>
        <v>18.083333333333332</v>
      </c>
    </row>
    <row r="31" spans="1:20" ht="11.25" customHeight="1">
      <c r="A31" s="77" t="s">
        <v>18</v>
      </c>
      <c r="B31" s="25">
        <f t="shared" si="19"/>
        <v>7</v>
      </c>
      <c r="C31" s="23">
        <v>7</v>
      </c>
      <c r="D31" s="91">
        <v>0</v>
      </c>
      <c r="E31" s="78">
        <f t="shared" si="7"/>
        <v>100</v>
      </c>
      <c r="F31" s="92">
        <v>81</v>
      </c>
      <c r="G31" s="91">
        <v>0</v>
      </c>
      <c r="H31" s="92">
        <v>19</v>
      </c>
      <c r="I31" s="90">
        <f t="shared" si="5"/>
        <v>143</v>
      </c>
      <c r="J31" s="92">
        <v>60</v>
      </c>
      <c r="K31" s="90">
        <v>83</v>
      </c>
      <c r="L31" s="93">
        <v>7</v>
      </c>
      <c r="M31" s="101">
        <v>1</v>
      </c>
      <c r="N31" s="94">
        <f t="shared" si="6"/>
        <v>2280</v>
      </c>
      <c r="O31" s="94">
        <v>1142</v>
      </c>
      <c r="P31" s="94">
        <v>1138</v>
      </c>
      <c r="Q31" s="80">
        <f t="shared" si="15"/>
        <v>14.285714285714286</v>
      </c>
      <c r="R31" s="80">
        <f t="shared" si="16"/>
        <v>325.7142857142857</v>
      </c>
      <c r="S31" s="81">
        <f t="shared" si="17"/>
        <v>22.8</v>
      </c>
      <c r="T31" s="82">
        <f t="shared" si="18"/>
        <v>15.944055944055943</v>
      </c>
    </row>
    <row r="32" spans="1:20" ht="11.25" customHeight="1">
      <c r="A32" s="77" t="s">
        <v>19</v>
      </c>
      <c r="B32" s="25">
        <f t="shared" si="19"/>
        <v>2</v>
      </c>
      <c r="C32" s="23">
        <v>2</v>
      </c>
      <c r="D32" s="91">
        <v>0</v>
      </c>
      <c r="E32" s="78">
        <f t="shared" si="7"/>
        <v>42</v>
      </c>
      <c r="F32" s="92">
        <v>31</v>
      </c>
      <c r="G32" s="91">
        <v>0</v>
      </c>
      <c r="H32" s="92">
        <v>11</v>
      </c>
      <c r="I32" s="90">
        <f t="shared" si="5"/>
        <v>60</v>
      </c>
      <c r="J32" s="92">
        <v>23</v>
      </c>
      <c r="K32" s="90">
        <v>37</v>
      </c>
      <c r="L32" s="93">
        <v>2</v>
      </c>
      <c r="M32" s="91">
        <v>0</v>
      </c>
      <c r="N32" s="94">
        <f t="shared" si="6"/>
        <v>961</v>
      </c>
      <c r="O32" s="94">
        <v>477</v>
      </c>
      <c r="P32" s="94">
        <v>484</v>
      </c>
      <c r="Q32" s="80">
        <f t="shared" si="15"/>
        <v>21</v>
      </c>
      <c r="R32" s="80">
        <f t="shared" si="16"/>
        <v>480.5</v>
      </c>
      <c r="S32" s="81">
        <f t="shared" si="17"/>
        <v>22.88095238095238</v>
      </c>
      <c r="T32" s="82">
        <f t="shared" si="18"/>
        <v>16.016666666666666</v>
      </c>
    </row>
    <row r="33" spans="1:20" ht="11.25" customHeight="1">
      <c r="A33" s="77" t="s">
        <v>20</v>
      </c>
      <c r="B33" s="25">
        <f t="shared" si="19"/>
        <v>4</v>
      </c>
      <c r="C33" s="23">
        <v>4</v>
      </c>
      <c r="D33" s="91">
        <v>0</v>
      </c>
      <c r="E33" s="78">
        <f t="shared" si="7"/>
        <v>44</v>
      </c>
      <c r="F33" s="92">
        <v>34</v>
      </c>
      <c r="G33" s="91">
        <v>0</v>
      </c>
      <c r="H33" s="92">
        <v>10</v>
      </c>
      <c r="I33" s="90">
        <f t="shared" si="5"/>
        <v>69</v>
      </c>
      <c r="J33" s="92">
        <v>27</v>
      </c>
      <c r="K33" s="90">
        <v>42</v>
      </c>
      <c r="L33" s="93">
        <v>4</v>
      </c>
      <c r="M33" s="91">
        <v>0</v>
      </c>
      <c r="N33" s="94">
        <f t="shared" si="6"/>
        <v>718</v>
      </c>
      <c r="O33" s="94">
        <v>338</v>
      </c>
      <c r="P33" s="94">
        <v>380</v>
      </c>
      <c r="Q33" s="80">
        <f t="shared" si="15"/>
        <v>11</v>
      </c>
      <c r="R33" s="80">
        <f t="shared" si="16"/>
        <v>179.5</v>
      </c>
      <c r="S33" s="81">
        <f t="shared" si="17"/>
        <v>16.318181818181817</v>
      </c>
      <c r="T33" s="82">
        <f t="shared" si="18"/>
        <v>10.405797101449275</v>
      </c>
    </row>
    <row r="34" spans="1:20" ht="11.25" customHeight="1">
      <c r="A34" s="77" t="s">
        <v>21</v>
      </c>
      <c r="B34" s="25">
        <f t="shared" si="19"/>
        <v>21</v>
      </c>
      <c r="C34" s="23">
        <v>21</v>
      </c>
      <c r="D34" s="91">
        <v>0</v>
      </c>
      <c r="E34" s="78">
        <f t="shared" si="7"/>
        <v>192</v>
      </c>
      <c r="F34" s="92">
        <v>155</v>
      </c>
      <c r="G34" s="98">
        <v>1</v>
      </c>
      <c r="H34" s="92">
        <v>36</v>
      </c>
      <c r="I34" s="90">
        <f t="shared" si="5"/>
        <v>318</v>
      </c>
      <c r="J34" s="92">
        <v>132</v>
      </c>
      <c r="K34" s="90">
        <v>186</v>
      </c>
      <c r="L34" s="93">
        <v>25</v>
      </c>
      <c r="M34" s="101">
        <v>1</v>
      </c>
      <c r="N34" s="94">
        <f t="shared" si="6"/>
        <v>3108</v>
      </c>
      <c r="O34" s="94">
        <v>1592</v>
      </c>
      <c r="P34" s="94">
        <v>1516</v>
      </c>
      <c r="Q34" s="80">
        <f t="shared" si="15"/>
        <v>9.142857142857142</v>
      </c>
      <c r="R34" s="80">
        <f t="shared" si="16"/>
        <v>148</v>
      </c>
      <c r="S34" s="81">
        <f t="shared" si="17"/>
        <v>16.1875</v>
      </c>
      <c r="T34" s="82">
        <f t="shared" si="18"/>
        <v>9.773584905660377</v>
      </c>
    </row>
    <row r="35" spans="1:20" ht="11.25" customHeight="1">
      <c r="A35" s="77" t="s">
        <v>67</v>
      </c>
      <c r="B35" s="25">
        <f t="shared" si="19"/>
        <v>2</v>
      </c>
      <c r="C35" s="23">
        <v>2</v>
      </c>
      <c r="D35" s="91">
        <v>0</v>
      </c>
      <c r="E35" s="78">
        <f t="shared" si="7"/>
        <v>15</v>
      </c>
      <c r="F35" s="92">
        <v>10</v>
      </c>
      <c r="G35" s="98">
        <v>1</v>
      </c>
      <c r="H35" s="92">
        <v>4</v>
      </c>
      <c r="I35" s="90">
        <f t="shared" si="5"/>
        <v>26</v>
      </c>
      <c r="J35" s="92">
        <v>12</v>
      </c>
      <c r="K35" s="90">
        <v>14</v>
      </c>
      <c r="L35" s="93">
        <v>2</v>
      </c>
      <c r="M35" s="101">
        <v>1</v>
      </c>
      <c r="N35" s="94">
        <f t="shared" si="6"/>
        <v>222</v>
      </c>
      <c r="O35" s="94">
        <v>117</v>
      </c>
      <c r="P35" s="94">
        <v>105</v>
      </c>
      <c r="Q35" s="80">
        <f t="shared" si="15"/>
        <v>7.5</v>
      </c>
      <c r="R35" s="80">
        <f t="shared" si="16"/>
        <v>111</v>
      </c>
      <c r="S35" s="81">
        <f t="shared" si="17"/>
        <v>14.8</v>
      </c>
      <c r="T35" s="82">
        <f t="shared" si="18"/>
        <v>8.538461538461538</v>
      </c>
    </row>
    <row r="36" spans="1:20" ht="11.25" customHeight="1">
      <c r="A36" s="77" t="s">
        <v>22</v>
      </c>
      <c r="B36" s="25">
        <f t="shared" si="19"/>
        <v>5</v>
      </c>
      <c r="C36" s="23">
        <v>5</v>
      </c>
      <c r="D36" s="91">
        <v>0</v>
      </c>
      <c r="E36" s="78">
        <f t="shared" si="7"/>
        <v>44</v>
      </c>
      <c r="F36" s="92">
        <v>35</v>
      </c>
      <c r="G36" s="91">
        <v>0</v>
      </c>
      <c r="H36" s="92">
        <v>9</v>
      </c>
      <c r="I36" s="90">
        <f t="shared" si="5"/>
        <v>74</v>
      </c>
      <c r="J36" s="92">
        <v>31</v>
      </c>
      <c r="K36" s="90">
        <v>43</v>
      </c>
      <c r="L36" s="93">
        <v>6</v>
      </c>
      <c r="M36" s="91">
        <v>0</v>
      </c>
      <c r="N36" s="94">
        <f t="shared" si="6"/>
        <v>597</v>
      </c>
      <c r="O36" s="94">
        <v>307</v>
      </c>
      <c r="P36" s="94">
        <v>290</v>
      </c>
      <c r="Q36" s="80">
        <f t="shared" si="15"/>
        <v>8.8</v>
      </c>
      <c r="R36" s="80">
        <f t="shared" si="16"/>
        <v>119.4</v>
      </c>
      <c r="S36" s="81">
        <f t="shared" si="17"/>
        <v>13.568181818181818</v>
      </c>
      <c r="T36" s="82">
        <f t="shared" si="18"/>
        <v>8.067567567567568</v>
      </c>
    </row>
    <row r="37" spans="1:20" ht="11.25" customHeight="1">
      <c r="A37" s="77" t="s">
        <v>23</v>
      </c>
      <c r="B37" s="25">
        <f t="shared" si="19"/>
        <v>4</v>
      </c>
      <c r="C37" s="23">
        <v>4</v>
      </c>
      <c r="D37" s="91">
        <v>0</v>
      </c>
      <c r="E37" s="78">
        <f t="shared" si="7"/>
        <v>38</v>
      </c>
      <c r="F37" s="92">
        <v>29</v>
      </c>
      <c r="G37" s="91">
        <v>0</v>
      </c>
      <c r="H37" s="92">
        <v>9</v>
      </c>
      <c r="I37" s="90">
        <f t="shared" si="5"/>
        <v>59</v>
      </c>
      <c r="J37" s="92">
        <v>25</v>
      </c>
      <c r="K37" s="90">
        <v>34</v>
      </c>
      <c r="L37" s="93">
        <v>4</v>
      </c>
      <c r="M37" s="151">
        <v>0</v>
      </c>
      <c r="N37" s="94">
        <f t="shared" si="6"/>
        <v>573</v>
      </c>
      <c r="O37" s="94">
        <v>280</v>
      </c>
      <c r="P37" s="94">
        <v>293</v>
      </c>
      <c r="Q37" s="80">
        <f t="shared" si="15"/>
        <v>9.5</v>
      </c>
      <c r="R37" s="80">
        <f t="shared" si="16"/>
        <v>143.25</v>
      </c>
      <c r="S37" s="81">
        <f t="shared" si="17"/>
        <v>15.078947368421053</v>
      </c>
      <c r="T37" s="82">
        <f t="shared" si="18"/>
        <v>9.711864406779661</v>
      </c>
    </row>
    <row r="38" spans="1:20" ht="11.25" customHeight="1">
      <c r="A38" s="77" t="s">
        <v>24</v>
      </c>
      <c r="B38" s="25">
        <f t="shared" si="19"/>
        <v>12</v>
      </c>
      <c r="C38" s="23">
        <v>12</v>
      </c>
      <c r="D38" s="91">
        <v>0</v>
      </c>
      <c r="E38" s="78">
        <f t="shared" si="7"/>
        <v>119</v>
      </c>
      <c r="F38" s="92">
        <v>93</v>
      </c>
      <c r="G38" s="98">
        <v>1</v>
      </c>
      <c r="H38" s="92">
        <v>25</v>
      </c>
      <c r="I38" s="90">
        <f t="shared" si="5"/>
        <v>203</v>
      </c>
      <c r="J38" s="92">
        <v>70</v>
      </c>
      <c r="K38" s="90">
        <v>133</v>
      </c>
      <c r="L38" s="93">
        <v>12</v>
      </c>
      <c r="M38" s="101">
        <v>1</v>
      </c>
      <c r="N38" s="94">
        <f t="shared" si="6"/>
        <v>2265</v>
      </c>
      <c r="O38" s="94">
        <v>1161</v>
      </c>
      <c r="P38" s="94">
        <v>1104</v>
      </c>
      <c r="Q38" s="80">
        <f>E38/B38</f>
        <v>9.916666666666666</v>
      </c>
      <c r="R38" s="80">
        <f>N38/B38</f>
        <v>188.75</v>
      </c>
      <c r="S38" s="81">
        <f t="shared" si="17"/>
        <v>19.03361344537815</v>
      </c>
      <c r="T38" s="82">
        <f t="shared" si="18"/>
        <v>11.157635467980295</v>
      </c>
    </row>
    <row r="39" spans="1:20" ht="11.25" customHeight="1">
      <c r="A39" s="77" t="s">
        <v>25</v>
      </c>
      <c r="B39" s="25">
        <f t="shared" si="19"/>
        <v>15</v>
      </c>
      <c r="C39" s="23">
        <v>15</v>
      </c>
      <c r="D39" s="91">
        <v>0</v>
      </c>
      <c r="E39" s="78">
        <f t="shared" si="7"/>
        <v>164</v>
      </c>
      <c r="F39" s="92">
        <v>127</v>
      </c>
      <c r="G39" s="91">
        <v>0</v>
      </c>
      <c r="H39" s="92">
        <v>37</v>
      </c>
      <c r="I39" s="90">
        <f t="shared" si="5"/>
        <v>268</v>
      </c>
      <c r="J39" s="92">
        <v>93</v>
      </c>
      <c r="K39" s="90">
        <v>175</v>
      </c>
      <c r="L39" s="93">
        <v>17</v>
      </c>
      <c r="M39" s="101">
        <v>1</v>
      </c>
      <c r="N39" s="94">
        <f t="shared" si="6"/>
        <v>3189</v>
      </c>
      <c r="O39" s="94">
        <v>1637</v>
      </c>
      <c r="P39" s="94">
        <v>1552</v>
      </c>
      <c r="Q39" s="80">
        <f t="shared" si="15"/>
        <v>10.933333333333334</v>
      </c>
      <c r="R39" s="80">
        <f>N39/B39</f>
        <v>212.6</v>
      </c>
      <c r="S39" s="81">
        <f t="shared" si="17"/>
        <v>19.445121951219512</v>
      </c>
      <c r="T39" s="82">
        <f t="shared" si="18"/>
        <v>11.899253731343284</v>
      </c>
    </row>
    <row r="40" spans="1:20" ht="11.25" customHeight="1">
      <c r="A40" s="102" t="s">
        <v>26</v>
      </c>
      <c r="B40" s="28">
        <f t="shared" si="19"/>
        <v>10</v>
      </c>
      <c r="C40" s="103">
        <v>10</v>
      </c>
      <c r="D40" s="104">
        <v>0</v>
      </c>
      <c r="E40" s="103">
        <f t="shared" si="7"/>
        <v>104</v>
      </c>
      <c r="F40" s="105">
        <v>73</v>
      </c>
      <c r="G40" s="104">
        <v>0</v>
      </c>
      <c r="H40" s="105">
        <v>31</v>
      </c>
      <c r="I40" s="106">
        <f t="shared" si="5"/>
        <v>163</v>
      </c>
      <c r="J40" s="105">
        <v>52</v>
      </c>
      <c r="K40" s="106">
        <v>111</v>
      </c>
      <c r="L40" s="107">
        <v>10</v>
      </c>
      <c r="M40" s="169">
        <v>1</v>
      </c>
      <c r="N40" s="109">
        <f t="shared" si="6"/>
        <v>1651</v>
      </c>
      <c r="O40" s="109">
        <v>815</v>
      </c>
      <c r="P40" s="109">
        <v>836</v>
      </c>
      <c r="Q40" s="110">
        <f t="shared" si="15"/>
        <v>10.4</v>
      </c>
      <c r="R40" s="110">
        <f t="shared" si="16"/>
        <v>165.1</v>
      </c>
      <c r="S40" s="111">
        <f t="shared" si="17"/>
        <v>15.875</v>
      </c>
      <c r="T40" s="112">
        <f t="shared" si="18"/>
        <v>10.128834355828221</v>
      </c>
    </row>
  </sheetData>
  <sheetProtection/>
  <mergeCells count="10">
    <mergeCell ref="S2:S3"/>
    <mergeCell ref="T2:T3"/>
    <mergeCell ref="L2:L3"/>
    <mergeCell ref="M2:M3"/>
    <mergeCell ref="A2:A3"/>
    <mergeCell ref="B2:D2"/>
    <mergeCell ref="E2:H2"/>
    <mergeCell ref="I2:K2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2" useFirstPageNumber="1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36"/>
  <sheetViews>
    <sheetView zoomScale="130" zoomScaleNormal="130" workbookViewId="0" topLeftCell="A1">
      <selection activeCell="E13" sqref="E13"/>
    </sheetView>
  </sheetViews>
  <sheetFormatPr defaultColWidth="9.00390625" defaultRowHeight="13.5"/>
  <cols>
    <col min="1" max="1" width="9.625" style="46" customWidth="1"/>
    <col min="2" max="3" width="3.25390625" style="46" customWidth="1"/>
    <col min="4" max="4" width="2.125" style="46" customWidth="1"/>
    <col min="5" max="6" width="4.625" style="46" customWidth="1"/>
    <col min="7" max="7" width="2.50390625" style="46" customWidth="1"/>
    <col min="8" max="8" width="4.00390625" style="46" customWidth="1"/>
    <col min="9" max="9" width="4.625" style="46" customWidth="1"/>
    <col min="10" max="10" width="4.00390625" style="46" customWidth="1"/>
    <col min="11" max="11" width="4.625" style="46" customWidth="1"/>
    <col min="12" max="13" width="4.875" style="46" customWidth="1"/>
    <col min="14" max="16" width="5.75390625" style="46" customWidth="1"/>
    <col min="17" max="18" width="4.50390625" style="46" customWidth="1"/>
    <col min="19" max="20" width="4.875" style="46" customWidth="1"/>
    <col min="21" max="21" width="4.50390625" style="46" customWidth="1"/>
    <col min="22" max="16384" width="9.00390625" style="46" customWidth="1"/>
  </cols>
  <sheetData>
    <row r="1" spans="1:20" ht="23.25" customHeight="1">
      <c r="A1" s="176" t="s">
        <v>54</v>
      </c>
      <c r="B1" s="179" t="s">
        <v>120</v>
      </c>
      <c r="C1" s="189"/>
      <c r="D1" s="190"/>
      <c r="E1" s="191" t="s">
        <v>55</v>
      </c>
      <c r="F1" s="191"/>
      <c r="G1" s="191"/>
      <c r="H1" s="191"/>
      <c r="I1" s="191" t="s">
        <v>56</v>
      </c>
      <c r="J1" s="191"/>
      <c r="K1" s="192"/>
      <c r="L1" s="184" t="s">
        <v>126</v>
      </c>
      <c r="M1" s="186" t="s">
        <v>125</v>
      </c>
      <c r="N1" s="191" t="s">
        <v>57</v>
      </c>
      <c r="O1" s="193"/>
      <c r="P1" s="193"/>
      <c r="Q1" s="180" t="s">
        <v>119</v>
      </c>
      <c r="R1" s="178"/>
      <c r="S1" s="180" t="s">
        <v>118</v>
      </c>
      <c r="T1" s="182" t="s">
        <v>117</v>
      </c>
    </row>
    <row r="2" spans="1:20" ht="23.25" customHeight="1">
      <c r="A2" s="188"/>
      <c r="B2" s="47" t="s">
        <v>58</v>
      </c>
      <c r="C2" s="47" t="s">
        <v>59</v>
      </c>
      <c r="D2" s="70" t="s">
        <v>60</v>
      </c>
      <c r="E2" s="47" t="s">
        <v>58</v>
      </c>
      <c r="F2" s="47" t="s">
        <v>61</v>
      </c>
      <c r="G2" s="70" t="s">
        <v>62</v>
      </c>
      <c r="H2" s="47" t="s">
        <v>63</v>
      </c>
      <c r="I2" s="47" t="s">
        <v>58</v>
      </c>
      <c r="J2" s="47" t="s">
        <v>64</v>
      </c>
      <c r="K2" s="71" t="s">
        <v>65</v>
      </c>
      <c r="L2" s="185"/>
      <c r="M2" s="187"/>
      <c r="N2" s="47" t="s">
        <v>58</v>
      </c>
      <c r="O2" s="47" t="s">
        <v>64</v>
      </c>
      <c r="P2" s="47" t="s">
        <v>65</v>
      </c>
      <c r="Q2" s="48" t="s">
        <v>116</v>
      </c>
      <c r="R2" s="48" t="s">
        <v>115</v>
      </c>
      <c r="S2" s="181"/>
      <c r="T2" s="183"/>
    </row>
    <row r="3" spans="1:20" ht="5.25" customHeight="1">
      <c r="A3" s="72"/>
      <c r="B3" s="113"/>
      <c r="C3" s="114"/>
      <c r="D3" s="113"/>
      <c r="E3" s="115"/>
      <c r="F3" s="113"/>
      <c r="G3" s="116"/>
      <c r="H3" s="113"/>
      <c r="I3" s="116"/>
      <c r="J3" s="113"/>
      <c r="K3" s="116"/>
      <c r="L3" s="117"/>
      <c r="M3" s="118"/>
      <c r="N3" s="113"/>
      <c r="O3" s="116"/>
      <c r="P3" s="113"/>
      <c r="Q3" s="119"/>
      <c r="R3" s="119"/>
      <c r="S3" s="120"/>
      <c r="T3" s="121"/>
    </row>
    <row r="4" spans="1:20" s="51" customFormat="1" ht="12" customHeight="1">
      <c r="A4" s="83" t="s">
        <v>68</v>
      </c>
      <c r="B4" s="20">
        <f aca="true" t="shared" si="0" ref="B4:P4">SUM(B5:B22)</f>
        <v>86</v>
      </c>
      <c r="C4" s="21">
        <f t="shared" si="0"/>
        <v>86</v>
      </c>
      <c r="D4" s="122">
        <f t="shared" si="0"/>
        <v>0</v>
      </c>
      <c r="E4" s="84">
        <f t="shared" si="0"/>
        <v>937</v>
      </c>
      <c r="F4" s="20">
        <f t="shared" si="0"/>
        <v>754</v>
      </c>
      <c r="G4" s="85">
        <f t="shared" si="0"/>
        <v>8</v>
      </c>
      <c r="H4" s="20">
        <f t="shared" si="0"/>
        <v>175</v>
      </c>
      <c r="I4" s="85">
        <f t="shared" si="0"/>
        <v>1505</v>
      </c>
      <c r="J4" s="20">
        <f t="shared" si="0"/>
        <v>603</v>
      </c>
      <c r="K4" s="85">
        <f t="shared" si="0"/>
        <v>902</v>
      </c>
      <c r="L4" s="21">
        <f t="shared" si="0"/>
        <v>95</v>
      </c>
      <c r="M4" s="20">
        <f t="shared" si="0"/>
        <v>10</v>
      </c>
      <c r="N4" s="20">
        <f t="shared" si="0"/>
        <v>18191</v>
      </c>
      <c r="O4" s="20">
        <f t="shared" si="0"/>
        <v>9346</v>
      </c>
      <c r="P4" s="20">
        <f t="shared" si="0"/>
        <v>8845</v>
      </c>
      <c r="Q4" s="86">
        <f aca="true" t="shared" si="1" ref="Q4:Q22">E4/B4</f>
        <v>10.895348837209303</v>
      </c>
      <c r="R4" s="86">
        <f aca="true" t="shared" si="2" ref="R4:R22">N4/B4</f>
        <v>211.52325581395348</v>
      </c>
      <c r="S4" s="87">
        <f aca="true" t="shared" si="3" ref="S4:S22">N4/E4</f>
        <v>19.414087513340448</v>
      </c>
      <c r="T4" s="88">
        <f aca="true" t="shared" si="4" ref="T4:T22">N4/I4</f>
        <v>12.08704318936877</v>
      </c>
    </row>
    <row r="5" spans="1:20" ht="12" customHeight="1">
      <c r="A5" s="77" t="s">
        <v>27</v>
      </c>
      <c r="B5" s="25">
        <f aca="true" t="shared" si="5" ref="B5:B22">C5+D5</f>
        <v>9</v>
      </c>
      <c r="C5" s="95">
        <v>9</v>
      </c>
      <c r="D5" s="123">
        <v>0</v>
      </c>
      <c r="E5" s="78">
        <f aca="true" t="shared" si="6" ref="E5:E22">F5+G5+H5</f>
        <v>119</v>
      </c>
      <c r="F5" s="25">
        <v>100</v>
      </c>
      <c r="G5" s="124">
        <v>1</v>
      </c>
      <c r="H5" s="25">
        <v>18</v>
      </c>
      <c r="I5" s="95">
        <f aca="true" t="shared" si="7" ref="I5:I22">J5+K5</f>
        <v>191</v>
      </c>
      <c r="J5" s="25">
        <v>74</v>
      </c>
      <c r="K5" s="95">
        <v>117</v>
      </c>
      <c r="L5" s="125">
        <v>9</v>
      </c>
      <c r="M5" s="25">
        <v>1</v>
      </c>
      <c r="N5" s="94">
        <f aca="true" t="shared" si="8" ref="N5:N22">O5+P5</f>
        <v>2692</v>
      </c>
      <c r="O5" s="94">
        <v>1358</v>
      </c>
      <c r="P5" s="94">
        <v>1334</v>
      </c>
      <c r="Q5" s="80">
        <f t="shared" si="1"/>
        <v>13.222222222222221</v>
      </c>
      <c r="R5" s="80">
        <f t="shared" si="2"/>
        <v>299.1111111111111</v>
      </c>
      <c r="S5" s="81">
        <f t="shared" si="3"/>
        <v>22.6218487394958</v>
      </c>
      <c r="T5" s="82">
        <f t="shared" si="4"/>
        <v>14.094240837696335</v>
      </c>
    </row>
    <row r="6" spans="1:20" ht="12" customHeight="1">
      <c r="A6" s="77" t="s">
        <v>28</v>
      </c>
      <c r="B6" s="25">
        <f t="shared" si="5"/>
        <v>13</v>
      </c>
      <c r="C6" s="95">
        <v>13</v>
      </c>
      <c r="D6" s="123">
        <v>0</v>
      </c>
      <c r="E6" s="78">
        <f t="shared" si="6"/>
        <v>119</v>
      </c>
      <c r="F6" s="25">
        <v>90</v>
      </c>
      <c r="G6" s="95">
        <v>1</v>
      </c>
      <c r="H6" s="25">
        <v>28</v>
      </c>
      <c r="I6" s="95">
        <f t="shared" si="7"/>
        <v>189</v>
      </c>
      <c r="J6" s="25">
        <v>77</v>
      </c>
      <c r="K6" s="95">
        <v>112</v>
      </c>
      <c r="L6" s="125">
        <v>15</v>
      </c>
      <c r="M6" s="123">
        <v>0</v>
      </c>
      <c r="N6" s="94">
        <f t="shared" si="8"/>
        <v>2084</v>
      </c>
      <c r="O6" s="94">
        <v>1073</v>
      </c>
      <c r="P6" s="94">
        <v>1011</v>
      </c>
      <c r="Q6" s="80">
        <f t="shared" si="1"/>
        <v>9.153846153846153</v>
      </c>
      <c r="R6" s="80">
        <f t="shared" si="2"/>
        <v>160.30769230769232</v>
      </c>
      <c r="S6" s="81">
        <f t="shared" si="3"/>
        <v>17.51260504201681</v>
      </c>
      <c r="T6" s="82">
        <f t="shared" si="4"/>
        <v>11.026455026455027</v>
      </c>
    </row>
    <row r="7" spans="1:20" ht="12" customHeight="1">
      <c r="A7" s="77" t="s">
        <v>90</v>
      </c>
      <c r="B7" s="25">
        <f t="shared" si="5"/>
        <v>7</v>
      </c>
      <c r="C7" s="95">
        <v>7</v>
      </c>
      <c r="D7" s="123">
        <v>0</v>
      </c>
      <c r="E7" s="78">
        <f t="shared" si="6"/>
        <v>101</v>
      </c>
      <c r="F7" s="25">
        <v>87</v>
      </c>
      <c r="G7" s="123">
        <v>0</v>
      </c>
      <c r="H7" s="25">
        <v>14</v>
      </c>
      <c r="I7" s="95">
        <f t="shared" si="7"/>
        <v>153</v>
      </c>
      <c r="J7" s="25">
        <v>52</v>
      </c>
      <c r="K7" s="95">
        <v>101</v>
      </c>
      <c r="L7" s="125">
        <v>8</v>
      </c>
      <c r="M7" s="123">
        <v>0</v>
      </c>
      <c r="N7" s="94">
        <f t="shared" si="8"/>
        <v>2353</v>
      </c>
      <c r="O7" s="94">
        <v>1184</v>
      </c>
      <c r="P7" s="94">
        <v>1169</v>
      </c>
      <c r="Q7" s="80">
        <f t="shared" si="1"/>
        <v>14.428571428571429</v>
      </c>
      <c r="R7" s="80">
        <f t="shared" si="2"/>
        <v>336.14285714285717</v>
      </c>
      <c r="S7" s="81">
        <f t="shared" si="3"/>
        <v>23.297029702970296</v>
      </c>
      <c r="T7" s="82">
        <f t="shared" si="4"/>
        <v>15.379084967320262</v>
      </c>
    </row>
    <row r="8" spans="1:20" ht="12" customHeight="1">
      <c r="A8" s="77" t="s">
        <v>29</v>
      </c>
      <c r="B8" s="25">
        <f t="shared" si="5"/>
        <v>3</v>
      </c>
      <c r="C8" s="95">
        <v>3</v>
      </c>
      <c r="D8" s="123">
        <v>0</v>
      </c>
      <c r="E8" s="78">
        <f t="shared" si="6"/>
        <v>30</v>
      </c>
      <c r="F8" s="25">
        <v>24</v>
      </c>
      <c r="G8" s="123">
        <v>0</v>
      </c>
      <c r="H8" s="25">
        <v>6</v>
      </c>
      <c r="I8" s="95">
        <f t="shared" si="7"/>
        <v>49</v>
      </c>
      <c r="J8" s="25">
        <v>15</v>
      </c>
      <c r="K8" s="95">
        <v>34</v>
      </c>
      <c r="L8" s="125">
        <v>3</v>
      </c>
      <c r="M8" s="123">
        <v>0</v>
      </c>
      <c r="N8" s="94">
        <f t="shared" si="8"/>
        <v>592</v>
      </c>
      <c r="O8" s="94">
        <v>320</v>
      </c>
      <c r="P8" s="94">
        <v>272</v>
      </c>
      <c r="Q8" s="80">
        <f t="shared" si="1"/>
        <v>10</v>
      </c>
      <c r="R8" s="80">
        <f t="shared" si="2"/>
        <v>197.33333333333334</v>
      </c>
      <c r="S8" s="81">
        <f t="shared" si="3"/>
        <v>19.733333333333334</v>
      </c>
      <c r="T8" s="82">
        <f t="shared" si="4"/>
        <v>12.081632653061224</v>
      </c>
    </row>
    <row r="9" spans="1:20" ht="12" customHeight="1">
      <c r="A9" s="77" t="s">
        <v>30</v>
      </c>
      <c r="B9" s="25">
        <f t="shared" si="5"/>
        <v>7</v>
      </c>
      <c r="C9" s="95">
        <v>7</v>
      </c>
      <c r="D9" s="123">
        <v>0</v>
      </c>
      <c r="E9" s="78">
        <f t="shared" si="6"/>
        <v>67</v>
      </c>
      <c r="F9" s="25">
        <v>50</v>
      </c>
      <c r="G9" s="124">
        <v>3</v>
      </c>
      <c r="H9" s="25">
        <v>14</v>
      </c>
      <c r="I9" s="95">
        <f t="shared" si="7"/>
        <v>111</v>
      </c>
      <c r="J9" s="25">
        <v>50</v>
      </c>
      <c r="K9" s="95">
        <v>61</v>
      </c>
      <c r="L9" s="125">
        <v>8</v>
      </c>
      <c r="M9" s="25">
        <v>1</v>
      </c>
      <c r="N9" s="94">
        <f t="shared" si="8"/>
        <v>1036</v>
      </c>
      <c r="O9" s="94">
        <v>559</v>
      </c>
      <c r="P9" s="94">
        <v>477</v>
      </c>
      <c r="Q9" s="80">
        <f t="shared" si="1"/>
        <v>9.571428571428571</v>
      </c>
      <c r="R9" s="80">
        <f t="shared" si="2"/>
        <v>148</v>
      </c>
      <c r="S9" s="81">
        <f t="shared" si="3"/>
        <v>15.462686567164178</v>
      </c>
      <c r="T9" s="82">
        <f t="shared" si="4"/>
        <v>9.333333333333334</v>
      </c>
    </row>
    <row r="10" spans="1:20" ht="12" customHeight="1">
      <c r="A10" s="77" t="s">
        <v>31</v>
      </c>
      <c r="B10" s="25">
        <f t="shared" si="5"/>
        <v>1</v>
      </c>
      <c r="C10" s="95">
        <v>1</v>
      </c>
      <c r="D10" s="123">
        <v>0</v>
      </c>
      <c r="E10" s="78">
        <f t="shared" si="6"/>
        <v>18</v>
      </c>
      <c r="F10" s="25">
        <v>12</v>
      </c>
      <c r="G10" s="123">
        <v>0</v>
      </c>
      <c r="H10" s="25">
        <v>6</v>
      </c>
      <c r="I10" s="95">
        <f t="shared" si="7"/>
        <v>28</v>
      </c>
      <c r="J10" s="25">
        <v>12</v>
      </c>
      <c r="K10" s="95">
        <v>16</v>
      </c>
      <c r="L10" s="125">
        <v>1</v>
      </c>
      <c r="M10" s="123">
        <v>0</v>
      </c>
      <c r="N10" s="94">
        <f t="shared" si="8"/>
        <v>315</v>
      </c>
      <c r="O10" s="94">
        <v>163</v>
      </c>
      <c r="P10" s="94">
        <v>152</v>
      </c>
      <c r="Q10" s="80">
        <f t="shared" si="1"/>
        <v>18</v>
      </c>
      <c r="R10" s="80">
        <f t="shared" si="2"/>
        <v>315</v>
      </c>
      <c r="S10" s="81">
        <f t="shared" si="3"/>
        <v>17.5</v>
      </c>
      <c r="T10" s="82">
        <f t="shared" si="4"/>
        <v>11.25</v>
      </c>
    </row>
    <row r="11" spans="1:20" ht="12" customHeight="1">
      <c r="A11" s="77" t="s">
        <v>32</v>
      </c>
      <c r="B11" s="25">
        <f t="shared" si="5"/>
        <v>14</v>
      </c>
      <c r="C11" s="95">
        <v>14</v>
      </c>
      <c r="D11" s="123">
        <v>0</v>
      </c>
      <c r="E11" s="78">
        <f t="shared" si="6"/>
        <v>177</v>
      </c>
      <c r="F11" s="25">
        <v>150</v>
      </c>
      <c r="G11" s="95">
        <v>1</v>
      </c>
      <c r="H11" s="25">
        <v>26</v>
      </c>
      <c r="I11" s="95">
        <f t="shared" si="7"/>
        <v>277</v>
      </c>
      <c r="J11" s="25">
        <v>109</v>
      </c>
      <c r="K11" s="95">
        <v>168</v>
      </c>
      <c r="L11" s="125">
        <v>17</v>
      </c>
      <c r="M11" s="25">
        <v>2</v>
      </c>
      <c r="N11" s="94">
        <f t="shared" si="8"/>
        <v>3940</v>
      </c>
      <c r="O11" s="94">
        <v>2037</v>
      </c>
      <c r="P11" s="94">
        <v>1903</v>
      </c>
      <c r="Q11" s="80">
        <f t="shared" si="1"/>
        <v>12.642857142857142</v>
      </c>
      <c r="R11" s="80">
        <f t="shared" si="2"/>
        <v>281.42857142857144</v>
      </c>
      <c r="S11" s="81">
        <f t="shared" si="3"/>
        <v>22.259887005649716</v>
      </c>
      <c r="T11" s="82">
        <f t="shared" si="4"/>
        <v>14.223826714801444</v>
      </c>
    </row>
    <row r="12" spans="1:20" ht="12" customHeight="1">
      <c r="A12" s="77" t="s">
        <v>33</v>
      </c>
      <c r="B12" s="25">
        <f t="shared" si="5"/>
        <v>2</v>
      </c>
      <c r="C12" s="95">
        <v>2</v>
      </c>
      <c r="D12" s="123">
        <v>0</v>
      </c>
      <c r="E12" s="78">
        <f t="shared" si="6"/>
        <v>29</v>
      </c>
      <c r="F12" s="25">
        <v>24</v>
      </c>
      <c r="G12" s="123">
        <v>0</v>
      </c>
      <c r="H12" s="25">
        <v>5</v>
      </c>
      <c r="I12" s="95">
        <f t="shared" si="7"/>
        <v>46</v>
      </c>
      <c r="J12" s="25">
        <v>20</v>
      </c>
      <c r="K12" s="95">
        <v>26</v>
      </c>
      <c r="L12" s="125">
        <v>2</v>
      </c>
      <c r="M12" s="25">
        <v>2</v>
      </c>
      <c r="N12" s="94">
        <f t="shared" si="8"/>
        <v>675</v>
      </c>
      <c r="O12" s="94">
        <v>359</v>
      </c>
      <c r="P12" s="94">
        <v>316</v>
      </c>
      <c r="Q12" s="80">
        <f t="shared" si="1"/>
        <v>14.5</v>
      </c>
      <c r="R12" s="80">
        <f t="shared" si="2"/>
        <v>337.5</v>
      </c>
      <c r="S12" s="81">
        <f t="shared" si="3"/>
        <v>23.275862068965516</v>
      </c>
      <c r="T12" s="82">
        <f t="shared" si="4"/>
        <v>14.673913043478262</v>
      </c>
    </row>
    <row r="13" spans="1:20" ht="12" customHeight="1">
      <c r="A13" s="77" t="s">
        <v>34</v>
      </c>
      <c r="B13" s="25">
        <f t="shared" si="5"/>
        <v>3</v>
      </c>
      <c r="C13" s="95">
        <v>3</v>
      </c>
      <c r="D13" s="123">
        <v>0</v>
      </c>
      <c r="E13" s="78">
        <f t="shared" si="6"/>
        <v>24</v>
      </c>
      <c r="F13" s="25">
        <v>18</v>
      </c>
      <c r="G13" s="123">
        <v>0</v>
      </c>
      <c r="H13" s="25">
        <v>6</v>
      </c>
      <c r="I13" s="95">
        <f t="shared" si="7"/>
        <v>41</v>
      </c>
      <c r="J13" s="25">
        <v>18</v>
      </c>
      <c r="K13" s="95">
        <v>23</v>
      </c>
      <c r="L13" s="125">
        <v>3</v>
      </c>
      <c r="M13" s="25">
        <v>1</v>
      </c>
      <c r="N13" s="94">
        <f t="shared" si="8"/>
        <v>435</v>
      </c>
      <c r="O13" s="94">
        <v>230</v>
      </c>
      <c r="P13" s="94">
        <v>205</v>
      </c>
      <c r="Q13" s="80">
        <f t="shared" si="1"/>
        <v>8</v>
      </c>
      <c r="R13" s="80">
        <f t="shared" si="2"/>
        <v>145</v>
      </c>
      <c r="S13" s="81">
        <f t="shared" si="3"/>
        <v>18.125</v>
      </c>
      <c r="T13" s="82">
        <f t="shared" si="4"/>
        <v>10.609756097560975</v>
      </c>
    </row>
    <row r="14" spans="1:20" ht="12" customHeight="1">
      <c r="A14" s="77" t="s">
        <v>35</v>
      </c>
      <c r="B14" s="25">
        <f t="shared" si="5"/>
        <v>2</v>
      </c>
      <c r="C14" s="95">
        <v>2</v>
      </c>
      <c r="D14" s="123">
        <v>0</v>
      </c>
      <c r="E14" s="78">
        <f t="shared" si="6"/>
        <v>15</v>
      </c>
      <c r="F14" s="25">
        <v>12</v>
      </c>
      <c r="G14" s="123">
        <v>0</v>
      </c>
      <c r="H14" s="25">
        <v>3</v>
      </c>
      <c r="I14" s="95">
        <f t="shared" si="7"/>
        <v>26</v>
      </c>
      <c r="J14" s="25">
        <v>11</v>
      </c>
      <c r="K14" s="95">
        <v>15</v>
      </c>
      <c r="L14" s="125">
        <v>2</v>
      </c>
      <c r="M14" s="123">
        <v>0</v>
      </c>
      <c r="N14" s="94">
        <f t="shared" si="8"/>
        <v>256</v>
      </c>
      <c r="O14" s="94">
        <v>131</v>
      </c>
      <c r="P14" s="94">
        <v>125</v>
      </c>
      <c r="Q14" s="80">
        <f t="shared" si="1"/>
        <v>7.5</v>
      </c>
      <c r="R14" s="80">
        <f t="shared" si="2"/>
        <v>128</v>
      </c>
      <c r="S14" s="81">
        <f t="shared" si="3"/>
        <v>17.066666666666666</v>
      </c>
      <c r="T14" s="82">
        <f t="shared" si="4"/>
        <v>9.846153846153847</v>
      </c>
    </row>
    <row r="15" spans="1:20" ht="12" customHeight="1">
      <c r="A15" s="77" t="s">
        <v>36</v>
      </c>
      <c r="B15" s="25">
        <f t="shared" si="5"/>
        <v>1</v>
      </c>
      <c r="C15" s="95">
        <v>1</v>
      </c>
      <c r="D15" s="123">
        <v>0</v>
      </c>
      <c r="E15" s="78">
        <f t="shared" si="6"/>
        <v>15</v>
      </c>
      <c r="F15" s="25">
        <v>12</v>
      </c>
      <c r="G15" s="123">
        <v>0</v>
      </c>
      <c r="H15" s="25">
        <v>3</v>
      </c>
      <c r="I15" s="95">
        <f t="shared" si="7"/>
        <v>22</v>
      </c>
      <c r="J15" s="25">
        <v>7</v>
      </c>
      <c r="K15" s="95">
        <v>15</v>
      </c>
      <c r="L15" s="125">
        <v>1</v>
      </c>
      <c r="M15" s="123">
        <v>0</v>
      </c>
      <c r="N15" s="94">
        <f t="shared" si="8"/>
        <v>263</v>
      </c>
      <c r="O15" s="94">
        <v>145</v>
      </c>
      <c r="P15" s="94">
        <v>118</v>
      </c>
      <c r="Q15" s="80">
        <f t="shared" si="1"/>
        <v>15</v>
      </c>
      <c r="R15" s="80">
        <f t="shared" si="2"/>
        <v>263</v>
      </c>
      <c r="S15" s="81">
        <f t="shared" si="3"/>
        <v>17.533333333333335</v>
      </c>
      <c r="T15" s="82">
        <f t="shared" si="4"/>
        <v>11.954545454545455</v>
      </c>
    </row>
    <row r="16" spans="1:20" ht="12" customHeight="1">
      <c r="A16" s="77" t="s">
        <v>37</v>
      </c>
      <c r="B16" s="25">
        <f t="shared" si="5"/>
        <v>1</v>
      </c>
      <c r="C16" s="95">
        <v>1</v>
      </c>
      <c r="D16" s="123">
        <v>0</v>
      </c>
      <c r="E16" s="78">
        <f t="shared" si="6"/>
        <v>14</v>
      </c>
      <c r="F16" s="25">
        <v>12</v>
      </c>
      <c r="G16" s="123">
        <v>0</v>
      </c>
      <c r="H16" s="25">
        <v>2</v>
      </c>
      <c r="I16" s="95">
        <f t="shared" si="7"/>
        <v>22</v>
      </c>
      <c r="J16" s="25">
        <v>7</v>
      </c>
      <c r="K16" s="95">
        <v>15</v>
      </c>
      <c r="L16" s="125">
        <v>1</v>
      </c>
      <c r="M16" s="25">
        <v>1</v>
      </c>
      <c r="N16" s="94">
        <f t="shared" si="8"/>
        <v>287</v>
      </c>
      <c r="O16" s="94">
        <v>148</v>
      </c>
      <c r="P16" s="94">
        <v>139</v>
      </c>
      <c r="Q16" s="80">
        <f t="shared" si="1"/>
        <v>14</v>
      </c>
      <c r="R16" s="80">
        <f t="shared" si="2"/>
        <v>287</v>
      </c>
      <c r="S16" s="81">
        <f t="shared" si="3"/>
        <v>20.5</v>
      </c>
      <c r="T16" s="82">
        <f t="shared" si="4"/>
        <v>13.045454545454545</v>
      </c>
    </row>
    <row r="17" spans="1:20" ht="12" customHeight="1">
      <c r="A17" s="77" t="s">
        <v>38</v>
      </c>
      <c r="B17" s="25">
        <f t="shared" si="5"/>
        <v>3</v>
      </c>
      <c r="C17" s="95">
        <v>3</v>
      </c>
      <c r="D17" s="123">
        <v>0</v>
      </c>
      <c r="E17" s="78">
        <f t="shared" si="6"/>
        <v>30</v>
      </c>
      <c r="F17" s="25">
        <v>24</v>
      </c>
      <c r="G17" s="123">
        <v>0</v>
      </c>
      <c r="H17" s="25">
        <v>6</v>
      </c>
      <c r="I17" s="95">
        <f t="shared" si="7"/>
        <v>51</v>
      </c>
      <c r="J17" s="25">
        <v>17</v>
      </c>
      <c r="K17" s="95">
        <v>34</v>
      </c>
      <c r="L17" s="125">
        <v>3</v>
      </c>
      <c r="M17" s="126">
        <v>1</v>
      </c>
      <c r="N17" s="94">
        <f t="shared" si="8"/>
        <v>639</v>
      </c>
      <c r="O17" s="94">
        <v>336</v>
      </c>
      <c r="P17" s="94">
        <v>303</v>
      </c>
      <c r="Q17" s="80">
        <f t="shared" si="1"/>
        <v>10</v>
      </c>
      <c r="R17" s="80">
        <f t="shared" si="2"/>
        <v>213</v>
      </c>
      <c r="S17" s="81">
        <f t="shared" si="3"/>
        <v>21.3</v>
      </c>
      <c r="T17" s="82">
        <f>N17/I17</f>
        <v>12.529411764705882</v>
      </c>
    </row>
    <row r="18" spans="1:20" ht="12" customHeight="1">
      <c r="A18" s="77" t="s">
        <v>39</v>
      </c>
      <c r="B18" s="25">
        <f t="shared" si="5"/>
        <v>6</v>
      </c>
      <c r="C18" s="95">
        <v>6</v>
      </c>
      <c r="D18" s="123">
        <v>0</v>
      </c>
      <c r="E18" s="78">
        <f t="shared" si="6"/>
        <v>50</v>
      </c>
      <c r="F18" s="25">
        <v>38</v>
      </c>
      <c r="G18" s="95">
        <v>1</v>
      </c>
      <c r="H18" s="25">
        <v>11</v>
      </c>
      <c r="I18" s="95">
        <f t="shared" si="7"/>
        <v>82</v>
      </c>
      <c r="J18" s="25">
        <v>40</v>
      </c>
      <c r="K18" s="95">
        <v>42</v>
      </c>
      <c r="L18" s="125">
        <v>7</v>
      </c>
      <c r="M18" s="123">
        <v>0</v>
      </c>
      <c r="N18" s="94">
        <f t="shared" si="8"/>
        <v>556</v>
      </c>
      <c r="O18" s="94">
        <v>275</v>
      </c>
      <c r="P18" s="94">
        <v>281</v>
      </c>
      <c r="Q18" s="80">
        <f t="shared" si="1"/>
        <v>8.333333333333334</v>
      </c>
      <c r="R18" s="80">
        <f t="shared" si="2"/>
        <v>92.66666666666667</v>
      </c>
      <c r="S18" s="81">
        <f t="shared" si="3"/>
        <v>11.12</v>
      </c>
      <c r="T18" s="82">
        <f t="shared" si="4"/>
        <v>6.780487804878049</v>
      </c>
    </row>
    <row r="19" spans="1:20" ht="12" customHeight="1">
      <c r="A19" s="77" t="s">
        <v>69</v>
      </c>
      <c r="B19" s="25">
        <f t="shared" si="5"/>
        <v>10</v>
      </c>
      <c r="C19" s="95">
        <v>10</v>
      </c>
      <c r="D19" s="123">
        <v>0</v>
      </c>
      <c r="E19" s="78">
        <f t="shared" si="6"/>
        <v>91</v>
      </c>
      <c r="F19" s="25">
        <v>70</v>
      </c>
      <c r="G19" s="95">
        <v>1</v>
      </c>
      <c r="H19" s="25">
        <v>20</v>
      </c>
      <c r="I19" s="95">
        <f t="shared" si="7"/>
        <v>154</v>
      </c>
      <c r="J19" s="25">
        <v>73</v>
      </c>
      <c r="K19" s="95">
        <v>81</v>
      </c>
      <c r="L19" s="125">
        <v>10</v>
      </c>
      <c r="M19" s="123">
        <v>0</v>
      </c>
      <c r="N19" s="94">
        <f t="shared" si="8"/>
        <v>1503</v>
      </c>
      <c r="O19" s="94">
        <v>748</v>
      </c>
      <c r="P19" s="94">
        <v>755</v>
      </c>
      <c r="Q19" s="80">
        <f t="shared" si="1"/>
        <v>9.1</v>
      </c>
      <c r="R19" s="80">
        <f t="shared" si="2"/>
        <v>150.3</v>
      </c>
      <c r="S19" s="81">
        <f t="shared" si="3"/>
        <v>16.516483516483518</v>
      </c>
      <c r="T19" s="82">
        <f t="shared" si="4"/>
        <v>9.75974025974026</v>
      </c>
    </row>
    <row r="20" spans="1:20" ht="12" customHeight="1">
      <c r="A20" s="77" t="s">
        <v>40</v>
      </c>
      <c r="B20" s="25">
        <f t="shared" si="5"/>
        <v>2</v>
      </c>
      <c r="C20" s="95">
        <v>2</v>
      </c>
      <c r="D20" s="123">
        <v>0</v>
      </c>
      <c r="E20" s="78">
        <f t="shared" si="6"/>
        <v>22</v>
      </c>
      <c r="F20" s="25">
        <v>18</v>
      </c>
      <c r="G20" s="123">
        <v>0</v>
      </c>
      <c r="H20" s="25">
        <v>4</v>
      </c>
      <c r="I20" s="95">
        <f t="shared" si="7"/>
        <v>36</v>
      </c>
      <c r="J20" s="25">
        <v>11</v>
      </c>
      <c r="K20" s="95">
        <v>25</v>
      </c>
      <c r="L20" s="125">
        <v>3</v>
      </c>
      <c r="M20" s="123">
        <v>0</v>
      </c>
      <c r="N20" s="94">
        <f t="shared" si="8"/>
        <v>341</v>
      </c>
      <c r="O20" s="94">
        <v>171</v>
      </c>
      <c r="P20" s="94">
        <v>170</v>
      </c>
      <c r="Q20" s="80">
        <f t="shared" si="1"/>
        <v>11</v>
      </c>
      <c r="R20" s="80">
        <f t="shared" si="2"/>
        <v>170.5</v>
      </c>
      <c r="S20" s="81">
        <f t="shared" si="3"/>
        <v>15.5</v>
      </c>
      <c r="T20" s="82">
        <f t="shared" si="4"/>
        <v>9.472222222222221</v>
      </c>
    </row>
    <row r="21" spans="1:20" ht="12" customHeight="1">
      <c r="A21" s="77" t="s">
        <v>41</v>
      </c>
      <c r="B21" s="25">
        <f>C21+D21</f>
        <v>1</v>
      </c>
      <c r="C21" s="95">
        <v>1</v>
      </c>
      <c r="D21" s="123">
        <v>0</v>
      </c>
      <c r="E21" s="78">
        <f>F21+G21+H21</f>
        <v>9</v>
      </c>
      <c r="F21" s="25">
        <v>7</v>
      </c>
      <c r="G21" s="123">
        <v>0</v>
      </c>
      <c r="H21" s="25">
        <v>2</v>
      </c>
      <c r="I21" s="95">
        <f t="shared" si="7"/>
        <v>16</v>
      </c>
      <c r="J21" s="25">
        <v>7</v>
      </c>
      <c r="K21" s="95">
        <v>9</v>
      </c>
      <c r="L21" s="125">
        <v>1</v>
      </c>
      <c r="M21" s="126">
        <v>1</v>
      </c>
      <c r="N21" s="94">
        <f t="shared" si="8"/>
        <v>175</v>
      </c>
      <c r="O21" s="94">
        <v>82</v>
      </c>
      <c r="P21" s="94">
        <v>93</v>
      </c>
      <c r="Q21" s="80">
        <f t="shared" si="1"/>
        <v>9</v>
      </c>
      <c r="R21" s="80">
        <f t="shared" si="2"/>
        <v>175</v>
      </c>
      <c r="S21" s="81">
        <f t="shared" si="3"/>
        <v>19.444444444444443</v>
      </c>
      <c r="T21" s="82">
        <f t="shared" si="4"/>
        <v>10.9375</v>
      </c>
    </row>
    <row r="22" spans="1:20" ht="12" customHeight="1">
      <c r="A22" s="77" t="s">
        <v>70</v>
      </c>
      <c r="B22" s="25">
        <f t="shared" si="5"/>
        <v>1</v>
      </c>
      <c r="C22" s="95">
        <v>1</v>
      </c>
      <c r="D22" s="123">
        <v>0</v>
      </c>
      <c r="E22" s="78">
        <f t="shared" si="6"/>
        <v>7</v>
      </c>
      <c r="F22" s="25">
        <v>6</v>
      </c>
      <c r="G22" s="123">
        <v>0</v>
      </c>
      <c r="H22" s="25">
        <v>1</v>
      </c>
      <c r="I22" s="95">
        <f t="shared" si="7"/>
        <v>11</v>
      </c>
      <c r="J22" s="25">
        <v>3</v>
      </c>
      <c r="K22" s="95">
        <v>8</v>
      </c>
      <c r="L22" s="125">
        <v>1</v>
      </c>
      <c r="M22" s="123">
        <v>0</v>
      </c>
      <c r="N22" s="94">
        <f t="shared" si="8"/>
        <v>49</v>
      </c>
      <c r="O22" s="94">
        <v>27</v>
      </c>
      <c r="P22" s="94">
        <v>22</v>
      </c>
      <c r="Q22" s="80">
        <f t="shared" si="1"/>
        <v>7</v>
      </c>
      <c r="R22" s="80">
        <f t="shared" si="2"/>
        <v>49</v>
      </c>
      <c r="S22" s="81">
        <f t="shared" si="3"/>
        <v>7</v>
      </c>
      <c r="T22" s="82">
        <f t="shared" si="4"/>
        <v>4.454545454545454</v>
      </c>
    </row>
    <row r="23" spans="1:20" ht="12" customHeight="1">
      <c r="A23" s="77"/>
      <c r="B23" s="22"/>
      <c r="C23" s="23"/>
      <c r="D23" s="127"/>
      <c r="E23" s="78"/>
      <c r="F23" s="22"/>
      <c r="G23" s="128"/>
      <c r="H23" s="22"/>
      <c r="I23" s="79"/>
      <c r="J23" s="22"/>
      <c r="K23" s="79"/>
      <c r="L23" s="23"/>
      <c r="M23" s="127"/>
      <c r="N23" s="127"/>
      <c r="O23" s="127"/>
      <c r="P23" s="127"/>
      <c r="Q23" s="80"/>
      <c r="R23" s="80"/>
      <c r="S23" s="81"/>
      <c r="T23" s="82"/>
    </row>
    <row r="24" spans="1:20" s="51" customFormat="1" ht="12" customHeight="1">
      <c r="A24" s="83" t="s">
        <v>71</v>
      </c>
      <c r="B24" s="20">
        <f aca="true" t="shared" si="9" ref="B24:P24">SUM(B25:B33)</f>
        <v>123</v>
      </c>
      <c r="C24" s="21">
        <f t="shared" si="9"/>
        <v>122</v>
      </c>
      <c r="D24" s="20">
        <f t="shared" si="9"/>
        <v>1</v>
      </c>
      <c r="E24" s="84">
        <f t="shared" si="9"/>
        <v>1605</v>
      </c>
      <c r="F24" s="20">
        <f t="shared" si="9"/>
        <v>1301</v>
      </c>
      <c r="G24" s="85">
        <f t="shared" si="9"/>
        <v>11</v>
      </c>
      <c r="H24" s="20">
        <f t="shared" si="9"/>
        <v>293</v>
      </c>
      <c r="I24" s="85">
        <f t="shared" si="9"/>
        <v>2479</v>
      </c>
      <c r="J24" s="20">
        <f t="shared" si="9"/>
        <v>946</v>
      </c>
      <c r="K24" s="85">
        <f t="shared" si="9"/>
        <v>1533</v>
      </c>
      <c r="L24" s="21">
        <f t="shared" si="9"/>
        <v>137</v>
      </c>
      <c r="M24" s="20">
        <f t="shared" si="9"/>
        <v>11</v>
      </c>
      <c r="N24" s="20">
        <f t="shared" si="9"/>
        <v>34593</v>
      </c>
      <c r="O24" s="20">
        <f t="shared" si="9"/>
        <v>17868</v>
      </c>
      <c r="P24" s="20">
        <f t="shared" si="9"/>
        <v>16725</v>
      </c>
      <c r="Q24" s="86">
        <f aca="true" t="shared" si="10" ref="Q24:Q33">E24/B24</f>
        <v>13.048780487804878</v>
      </c>
      <c r="R24" s="86">
        <f aca="true" t="shared" si="11" ref="R24:R33">N24/B24</f>
        <v>281.2439024390244</v>
      </c>
      <c r="S24" s="87">
        <f aca="true" t="shared" si="12" ref="S24:S33">N24/E24</f>
        <v>21.553271028037383</v>
      </c>
      <c r="T24" s="88">
        <f aca="true" t="shared" si="13" ref="T24:T33">N24/I24</f>
        <v>13.954417103670835</v>
      </c>
    </row>
    <row r="25" spans="1:20" ht="12" customHeight="1">
      <c r="A25" s="77" t="s">
        <v>42</v>
      </c>
      <c r="B25" s="25">
        <f aca="true" t="shared" si="14" ref="B25:B33">C25+D25</f>
        <v>41</v>
      </c>
      <c r="C25" s="95">
        <v>41</v>
      </c>
      <c r="D25" s="123">
        <v>0</v>
      </c>
      <c r="E25" s="95">
        <f aca="true" t="shared" si="15" ref="E25:E33">F25+G25+H25</f>
        <v>590</v>
      </c>
      <c r="F25" s="25">
        <v>498</v>
      </c>
      <c r="G25" s="95">
        <v>1</v>
      </c>
      <c r="H25" s="25">
        <v>91</v>
      </c>
      <c r="I25" s="95">
        <f aca="true" t="shared" si="16" ref="I25:I33">J25+K25</f>
        <v>895</v>
      </c>
      <c r="J25" s="25">
        <v>344</v>
      </c>
      <c r="K25" s="95">
        <v>551</v>
      </c>
      <c r="L25" s="125">
        <v>45</v>
      </c>
      <c r="M25" s="25">
        <v>3</v>
      </c>
      <c r="N25" s="94">
        <f aca="true" t="shared" si="17" ref="N25:N33">O25+P25</f>
        <v>13463</v>
      </c>
      <c r="O25" s="94">
        <v>6920</v>
      </c>
      <c r="P25" s="94">
        <v>6543</v>
      </c>
      <c r="Q25" s="80">
        <f t="shared" si="10"/>
        <v>14.390243902439025</v>
      </c>
      <c r="R25" s="80">
        <f t="shared" si="11"/>
        <v>328.3658536585366</v>
      </c>
      <c r="S25" s="81">
        <f t="shared" si="12"/>
        <v>22.818644067796612</v>
      </c>
      <c r="T25" s="82">
        <f t="shared" si="13"/>
        <v>15.04245810055866</v>
      </c>
    </row>
    <row r="26" spans="1:20" ht="12" customHeight="1">
      <c r="A26" s="77" t="s">
        <v>43</v>
      </c>
      <c r="B26" s="25">
        <f t="shared" si="14"/>
        <v>10</v>
      </c>
      <c r="C26" s="95">
        <v>10</v>
      </c>
      <c r="D26" s="123">
        <v>0</v>
      </c>
      <c r="E26" s="95">
        <f t="shared" si="15"/>
        <v>115</v>
      </c>
      <c r="F26" s="25">
        <v>80</v>
      </c>
      <c r="G26" s="95">
        <v>2</v>
      </c>
      <c r="H26" s="25">
        <v>33</v>
      </c>
      <c r="I26" s="95">
        <f t="shared" si="16"/>
        <v>183</v>
      </c>
      <c r="J26" s="25">
        <v>74</v>
      </c>
      <c r="K26" s="95">
        <v>109</v>
      </c>
      <c r="L26" s="125">
        <v>10</v>
      </c>
      <c r="M26" s="123">
        <v>0</v>
      </c>
      <c r="N26" s="94">
        <f t="shared" si="17"/>
        <v>2036</v>
      </c>
      <c r="O26" s="94">
        <v>1076</v>
      </c>
      <c r="P26" s="94">
        <v>960</v>
      </c>
      <c r="Q26" s="80">
        <f t="shared" si="10"/>
        <v>11.5</v>
      </c>
      <c r="R26" s="80">
        <f t="shared" si="11"/>
        <v>203.6</v>
      </c>
      <c r="S26" s="81">
        <f t="shared" si="12"/>
        <v>17.704347826086956</v>
      </c>
      <c r="T26" s="82">
        <f t="shared" si="13"/>
        <v>11.12568306010929</v>
      </c>
    </row>
    <row r="27" spans="1:20" ht="12" customHeight="1">
      <c r="A27" s="77" t="s">
        <v>44</v>
      </c>
      <c r="B27" s="25">
        <f t="shared" si="14"/>
        <v>8</v>
      </c>
      <c r="C27" s="95">
        <v>8</v>
      </c>
      <c r="D27" s="123">
        <v>0</v>
      </c>
      <c r="E27" s="95">
        <f t="shared" si="15"/>
        <v>82</v>
      </c>
      <c r="F27" s="25">
        <v>61</v>
      </c>
      <c r="G27" s="123">
        <v>0</v>
      </c>
      <c r="H27" s="25">
        <v>21</v>
      </c>
      <c r="I27" s="95">
        <f t="shared" si="16"/>
        <v>135</v>
      </c>
      <c r="J27" s="25">
        <v>54</v>
      </c>
      <c r="K27" s="95">
        <v>81</v>
      </c>
      <c r="L27" s="125">
        <v>8</v>
      </c>
      <c r="M27" s="123">
        <v>0</v>
      </c>
      <c r="N27" s="94">
        <f t="shared" si="17"/>
        <v>1374</v>
      </c>
      <c r="O27" s="94">
        <v>719</v>
      </c>
      <c r="P27" s="94">
        <v>655</v>
      </c>
      <c r="Q27" s="80">
        <f t="shared" si="10"/>
        <v>10.25</v>
      </c>
      <c r="R27" s="80">
        <f t="shared" si="11"/>
        <v>171.75</v>
      </c>
      <c r="S27" s="81">
        <f t="shared" si="12"/>
        <v>16.75609756097561</v>
      </c>
      <c r="T27" s="82">
        <f t="shared" si="13"/>
        <v>10.177777777777777</v>
      </c>
    </row>
    <row r="28" spans="1:20" ht="12" customHeight="1">
      <c r="A28" s="77" t="s">
        <v>45</v>
      </c>
      <c r="B28" s="25">
        <f t="shared" si="14"/>
        <v>8</v>
      </c>
      <c r="C28" s="95">
        <v>8</v>
      </c>
      <c r="D28" s="123">
        <v>0</v>
      </c>
      <c r="E28" s="95">
        <f t="shared" si="15"/>
        <v>78</v>
      </c>
      <c r="F28" s="25">
        <v>61</v>
      </c>
      <c r="G28" s="123">
        <v>0</v>
      </c>
      <c r="H28" s="25">
        <v>17</v>
      </c>
      <c r="I28" s="95">
        <f t="shared" si="16"/>
        <v>131</v>
      </c>
      <c r="J28" s="25">
        <v>44</v>
      </c>
      <c r="K28" s="95">
        <v>87</v>
      </c>
      <c r="L28" s="125">
        <v>9</v>
      </c>
      <c r="M28" s="123">
        <v>0</v>
      </c>
      <c r="N28" s="94">
        <f t="shared" si="17"/>
        <v>1447</v>
      </c>
      <c r="O28" s="94">
        <v>709</v>
      </c>
      <c r="P28" s="94">
        <v>738</v>
      </c>
      <c r="Q28" s="80">
        <f t="shared" si="10"/>
        <v>9.75</v>
      </c>
      <c r="R28" s="80">
        <f t="shared" si="11"/>
        <v>180.875</v>
      </c>
      <c r="S28" s="81">
        <f t="shared" si="12"/>
        <v>18.55128205128205</v>
      </c>
      <c r="T28" s="82">
        <f t="shared" si="13"/>
        <v>11.045801526717558</v>
      </c>
    </row>
    <row r="29" spans="1:20" ht="12" customHeight="1">
      <c r="A29" s="77" t="s">
        <v>46</v>
      </c>
      <c r="B29" s="25">
        <f t="shared" si="14"/>
        <v>1</v>
      </c>
      <c r="C29" s="95">
        <v>1</v>
      </c>
      <c r="D29" s="123">
        <v>0</v>
      </c>
      <c r="E29" s="95">
        <f t="shared" si="15"/>
        <v>15</v>
      </c>
      <c r="F29" s="25">
        <v>11</v>
      </c>
      <c r="G29" s="123">
        <v>0</v>
      </c>
      <c r="H29" s="25">
        <v>4</v>
      </c>
      <c r="I29" s="95">
        <f t="shared" si="16"/>
        <v>24</v>
      </c>
      <c r="J29" s="25">
        <v>6</v>
      </c>
      <c r="K29" s="95">
        <v>18</v>
      </c>
      <c r="L29" s="125">
        <v>1</v>
      </c>
      <c r="M29" s="123">
        <v>0</v>
      </c>
      <c r="N29" s="94">
        <f t="shared" si="17"/>
        <v>262</v>
      </c>
      <c r="O29" s="94">
        <v>145</v>
      </c>
      <c r="P29" s="94">
        <v>117</v>
      </c>
      <c r="Q29" s="80">
        <f t="shared" si="10"/>
        <v>15</v>
      </c>
      <c r="R29" s="80">
        <f t="shared" si="11"/>
        <v>262</v>
      </c>
      <c r="S29" s="81">
        <f t="shared" si="12"/>
        <v>17.466666666666665</v>
      </c>
      <c r="T29" s="82">
        <f t="shared" si="13"/>
        <v>10.916666666666666</v>
      </c>
    </row>
    <row r="30" spans="1:20" ht="12" customHeight="1">
      <c r="A30" s="77" t="s">
        <v>47</v>
      </c>
      <c r="B30" s="25">
        <f t="shared" si="14"/>
        <v>19</v>
      </c>
      <c r="C30" s="95">
        <v>19</v>
      </c>
      <c r="D30" s="123">
        <v>0</v>
      </c>
      <c r="E30" s="95">
        <f t="shared" si="15"/>
        <v>302</v>
      </c>
      <c r="F30" s="25">
        <v>251</v>
      </c>
      <c r="G30" s="126">
        <v>1</v>
      </c>
      <c r="H30" s="25">
        <v>50</v>
      </c>
      <c r="I30" s="95">
        <f t="shared" si="16"/>
        <v>454</v>
      </c>
      <c r="J30" s="25">
        <v>164</v>
      </c>
      <c r="K30" s="95">
        <v>290</v>
      </c>
      <c r="L30" s="125">
        <v>24</v>
      </c>
      <c r="M30" s="25">
        <v>5</v>
      </c>
      <c r="N30" s="94">
        <f t="shared" si="17"/>
        <v>7196</v>
      </c>
      <c r="O30" s="94">
        <v>3711</v>
      </c>
      <c r="P30" s="94">
        <v>3485</v>
      </c>
      <c r="Q30" s="80">
        <f t="shared" si="10"/>
        <v>15.894736842105264</v>
      </c>
      <c r="R30" s="80">
        <f t="shared" si="11"/>
        <v>378.7368421052632</v>
      </c>
      <c r="S30" s="81">
        <f t="shared" si="12"/>
        <v>23.827814569536425</v>
      </c>
      <c r="T30" s="82">
        <f t="shared" si="13"/>
        <v>15.85022026431718</v>
      </c>
    </row>
    <row r="31" spans="1:20" ht="12" customHeight="1">
      <c r="A31" s="77" t="s">
        <v>48</v>
      </c>
      <c r="B31" s="25">
        <f t="shared" si="14"/>
        <v>17</v>
      </c>
      <c r="C31" s="95">
        <v>17</v>
      </c>
      <c r="D31" s="123">
        <v>0</v>
      </c>
      <c r="E31" s="95">
        <f t="shared" si="15"/>
        <v>188</v>
      </c>
      <c r="F31" s="25">
        <v>151</v>
      </c>
      <c r="G31" s="95">
        <v>3</v>
      </c>
      <c r="H31" s="25">
        <v>34</v>
      </c>
      <c r="I31" s="95">
        <f t="shared" si="16"/>
        <v>295</v>
      </c>
      <c r="J31" s="25">
        <v>118</v>
      </c>
      <c r="K31" s="95">
        <v>177</v>
      </c>
      <c r="L31" s="125">
        <v>20</v>
      </c>
      <c r="M31" s="25">
        <v>1</v>
      </c>
      <c r="N31" s="94">
        <f t="shared" si="17"/>
        <v>3685</v>
      </c>
      <c r="O31" s="94">
        <v>1926</v>
      </c>
      <c r="P31" s="94">
        <v>1759</v>
      </c>
      <c r="Q31" s="80">
        <f t="shared" si="10"/>
        <v>11.058823529411764</v>
      </c>
      <c r="R31" s="80">
        <f t="shared" si="11"/>
        <v>216.76470588235293</v>
      </c>
      <c r="S31" s="81">
        <f t="shared" si="12"/>
        <v>19.601063829787233</v>
      </c>
      <c r="T31" s="82">
        <f t="shared" si="13"/>
        <v>12.491525423728813</v>
      </c>
    </row>
    <row r="32" spans="1:20" ht="12" customHeight="1">
      <c r="A32" s="77" t="s">
        <v>49</v>
      </c>
      <c r="B32" s="25">
        <f t="shared" si="14"/>
        <v>11</v>
      </c>
      <c r="C32" s="95">
        <v>11</v>
      </c>
      <c r="D32" s="123">
        <v>0</v>
      </c>
      <c r="E32" s="95">
        <f t="shared" si="15"/>
        <v>97</v>
      </c>
      <c r="F32" s="25">
        <v>75</v>
      </c>
      <c r="G32" s="95">
        <v>3</v>
      </c>
      <c r="H32" s="25">
        <v>19</v>
      </c>
      <c r="I32" s="95">
        <f t="shared" si="16"/>
        <v>160</v>
      </c>
      <c r="J32" s="25">
        <v>68</v>
      </c>
      <c r="K32" s="95">
        <v>92</v>
      </c>
      <c r="L32" s="125">
        <v>12</v>
      </c>
      <c r="M32" s="25">
        <v>1</v>
      </c>
      <c r="N32" s="94">
        <f t="shared" si="17"/>
        <v>1742</v>
      </c>
      <c r="O32" s="94">
        <v>907</v>
      </c>
      <c r="P32" s="94">
        <v>835</v>
      </c>
      <c r="Q32" s="80">
        <f t="shared" si="10"/>
        <v>8.818181818181818</v>
      </c>
      <c r="R32" s="80">
        <f t="shared" si="11"/>
        <v>158.36363636363637</v>
      </c>
      <c r="S32" s="81">
        <f t="shared" si="12"/>
        <v>17.95876288659794</v>
      </c>
      <c r="T32" s="82">
        <f t="shared" si="13"/>
        <v>10.8875</v>
      </c>
    </row>
    <row r="33" spans="1:20" ht="12" customHeight="1">
      <c r="A33" s="77" t="s">
        <v>0</v>
      </c>
      <c r="B33" s="25">
        <f t="shared" si="14"/>
        <v>8</v>
      </c>
      <c r="C33" s="95">
        <v>7</v>
      </c>
      <c r="D33" s="22">
        <v>1</v>
      </c>
      <c r="E33" s="95">
        <f t="shared" si="15"/>
        <v>138</v>
      </c>
      <c r="F33" s="25">
        <v>113</v>
      </c>
      <c r="G33" s="126">
        <v>1</v>
      </c>
      <c r="H33" s="25">
        <v>24</v>
      </c>
      <c r="I33" s="95">
        <f t="shared" si="16"/>
        <v>202</v>
      </c>
      <c r="J33" s="25">
        <v>74</v>
      </c>
      <c r="K33" s="95">
        <v>128</v>
      </c>
      <c r="L33" s="125">
        <v>8</v>
      </c>
      <c r="M33" s="25">
        <v>1</v>
      </c>
      <c r="N33" s="94">
        <f t="shared" si="17"/>
        <v>3388</v>
      </c>
      <c r="O33" s="94">
        <v>1755</v>
      </c>
      <c r="P33" s="94">
        <v>1633</v>
      </c>
      <c r="Q33" s="80">
        <f t="shared" si="10"/>
        <v>17.25</v>
      </c>
      <c r="R33" s="80">
        <f t="shared" si="11"/>
        <v>423.5</v>
      </c>
      <c r="S33" s="81">
        <f t="shared" si="12"/>
        <v>24.55072463768116</v>
      </c>
      <c r="T33" s="82">
        <f t="shared" si="13"/>
        <v>16.77227722772277</v>
      </c>
    </row>
    <row r="34" spans="1:20" ht="12" customHeight="1">
      <c r="A34" s="77"/>
      <c r="B34" s="22"/>
      <c r="C34" s="23"/>
      <c r="D34" s="127"/>
      <c r="E34" s="129"/>
      <c r="F34" s="127"/>
      <c r="G34" s="128"/>
      <c r="H34" s="127"/>
      <c r="I34" s="128"/>
      <c r="J34" s="127"/>
      <c r="K34" s="128"/>
      <c r="L34" s="130"/>
      <c r="M34" s="127"/>
      <c r="N34" s="127"/>
      <c r="O34" s="127"/>
      <c r="P34" s="127"/>
      <c r="Q34" s="80"/>
      <c r="R34" s="80"/>
      <c r="S34" s="81"/>
      <c r="T34" s="82"/>
    </row>
    <row r="35" spans="1:20" s="51" customFormat="1" ht="12" customHeight="1">
      <c r="A35" s="83" t="s">
        <v>72</v>
      </c>
      <c r="B35" s="20">
        <f aca="true" t="shared" si="18" ref="B35:P35">B36</f>
        <v>112</v>
      </c>
      <c r="C35" s="21">
        <f t="shared" si="18"/>
        <v>111</v>
      </c>
      <c r="D35" s="20">
        <f t="shared" si="18"/>
        <v>1</v>
      </c>
      <c r="E35" s="84">
        <f t="shared" si="18"/>
        <v>1812</v>
      </c>
      <c r="F35" s="20">
        <f t="shared" si="18"/>
        <v>1635</v>
      </c>
      <c r="G35" s="85">
        <f t="shared" si="18"/>
        <v>7</v>
      </c>
      <c r="H35" s="20">
        <f t="shared" si="18"/>
        <v>170</v>
      </c>
      <c r="I35" s="85">
        <f t="shared" si="18"/>
        <v>2690</v>
      </c>
      <c r="J35" s="20">
        <f t="shared" si="18"/>
        <v>1050</v>
      </c>
      <c r="K35" s="85">
        <f t="shared" si="18"/>
        <v>1640</v>
      </c>
      <c r="L35" s="21">
        <f t="shared" si="18"/>
        <v>120</v>
      </c>
      <c r="M35" s="20">
        <f t="shared" si="18"/>
        <v>44</v>
      </c>
      <c r="N35" s="20">
        <f t="shared" si="18"/>
        <v>48142</v>
      </c>
      <c r="O35" s="20">
        <f t="shared" si="18"/>
        <v>24595</v>
      </c>
      <c r="P35" s="20">
        <f t="shared" si="18"/>
        <v>23547</v>
      </c>
      <c r="Q35" s="86">
        <f>E35/B35</f>
        <v>16.178571428571427</v>
      </c>
      <c r="R35" s="86">
        <f>N35/B35</f>
        <v>429.8392857142857</v>
      </c>
      <c r="S35" s="87">
        <f>N35/E35</f>
        <v>26.568432671081677</v>
      </c>
      <c r="T35" s="88">
        <f>N35/I35</f>
        <v>17.89665427509294</v>
      </c>
    </row>
    <row r="36" spans="1:20" ht="12" customHeight="1">
      <c r="A36" s="102" t="s">
        <v>50</v>
      </c>
      <c r="B36" s="28">
        <f>C36+D36</f>
        <v>112</v>
      </c>
      <c r="C36" s="131">
        <v>111</v>
      </c>
      <c r="D36" s="103">
        <v>1</v>
      </c>
      <c r="E36" s="132">
        <f>SUM(F36:H36)</f>
        <v>1812</v>
      </c>
      <c r="F36" s="28">
        <v>1635</v>
      </c>
      <c r="G36" s="133">
        <v>7</v>
      </c>
      <c r="H36" s="28">
        <v>170</v>
      </c>
      <c r="I36" s="133">
        <f>J36+K36</f>
        <v>2690</v>
      </c>
      <c r="J36" s="28">
        <v>1050</v>
      </c>
      <c r="K36" s="133">
        <v>1640</v>
      </c>
      <c r="L36" s="134">
        <v>120</v>
      </c>
      <c r="M36" s="28">
        <v>44</v>
      </c>
      <c r="N36" s="109">
        <f>O36+P36</f>
        <v>48142</v>
      </c>
      <c r="O36" s="109">
        <v>24595</v>
      </c>
      <c r="P36" s="109">
        <v>23547</v>
      </c>
      <c r="Q36" s="110">
        <f>E36/B36</f>
        <v>16.178571428571427</v>
      </c>
      <c r="R36" s="110">
        <f>N36/B36</f>
        <v>429.8392857142857</v>
      </c>
      <c r="S36" s="111">
        <f>N36/E36</f>
        <v>26.568432671081677</v>
      </c>
      <c r="T36" s="112">
        <f>N36/I36</f>
        <v>17.89665427509294</v>
      </c>
    </row>
  </sheetData>
  <sheetProtection/>
  <mergeCells count="10">
    <mergeCell ref="S1:S2"/>
    <mergeCell ref="T1:T2"/>
    <mergeCell ref="L1:L2"/>
    <mergeCell ref="M1:M2"/>
    <mergeCell ref="A1:A2"/>
    <mergeCell ref="B1:D1"/>
    <mergeCell ref="E1:H1"/>
    <mergeCell ref="I1:K1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4" useFirstPageNumber="1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11" max="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/>
  </sheetPr>
  <dimension ref="A1:T40"/>
  <sheetViews>
    <sheetView zoomScale="130" zoomScaleNormal="130" workbookViewId="0" topLeftCell="A1">
      <selection activeCell="E13" sqref="E13"/>
    </sheetView>
  </sheetViews>
  <sheetFormatPr defaultColWidth="9.00390625" defaultRowHeight="13.5"/>
  <cols>
    <col min="1" max="1" width="9.625" style="46" customWidth="1"/>
    <col min="2" max="4" width="3.00390625" style="46" customWidth="1"/>
    <col min="5" max="5" width="4.375" style="46" customWidth="1"/>
    <col min="6" max="6" width="4.125" style="46" customWidth="1"/>
    <col min="7" max="8" width="3.00390625" style="46" customWidth="1"/>
    <col min="9" max="9" width="5.00390625" style="46" customWidth="1"/>
    <col min="10" max="11" width="4.125" style="46" customWidth="1"/>
    <col min="12" max="13" width="5.125" style="46" customWidth="1"/>
    <col min="14" max="14" width="5.375" style="46" customWidth="1"/>
    <col min="15" max="16" width="5.25390625" style="46" customWidth="1"/>
    <col min="17" max="20" width="4.875" style="46" customWidth="1"/>
    <col min="21" max="16384" width="9.00390625" style="46" customWidth="1"/>
  </cols>
  <sheetData>
    <row r="1" spans="1:12" s="135" customFormat="1" ht="10.5" customHeight="1">
      <c r="A1" s="43" t="s">
        <v>99</v>
      </c>
      <c r="B1" s="43"/>
      <c r="C1" s="43"/>
      <c r="D1" s="43"/>
      <c r="E1" s="43"/>
      <c r="F1" s="43"/>
      <c r="G1" s="43"/>
      <c r="L1" s="136"/>
    </row>
    <row r="2" spans="1:20" ht="21" customHeight="1">
      <c r="A2" s="176" t="s">
        <v>54</v>
      </c>
      <c r="B2" s="191" t="s">
        <v>73</v>
      </c>
      <c r="C2" s="191"/>
      <c r="D2" s="191"/>
      <c r="E2" s="191" t="s">
        <v>55</v>
      </c>
      <c r="F2" s="191"/>
      <c r="G2" s="191"/>
      <c r="H2" s="191"/>
      <c r="I2" s="191" t="s">
        <v>56</v>
      </c>
      <c r="J2" s="191"/>
      <c r="K2" s="192"/>
      <c r="L2" s="184" t="s">
        <v>126</v>
      </c>
      <c r="M2" s="186" t="s">
        <v>125</v>
      </c>
      <c r="N2" s="191" t="s">
        <v>74</v>
      </c>
      <c r="O2" s="193"/>
      <c r="P2" s="193"/>
      <c r="Q2" s="180" t="s">
        <v>121</v>
      </c>
      <c r="R2" s="178"/>
      <c r="S2" s="180" t="s">
        <v>77</v>
      </c>
      <c r="T2" s="182" t="s">
        <v>78</v>
      </c>
    </row>
    <row r="3" spans="1:20" ht="21" customHeight="1">
      <c r="A3" s="188"/>
      <c r="B3" s="47" t="s">
        <v>58</v>
      </c>
      <c r="C3" s="47" t="s">
        <v>59</v>
      </c>
      <c r="D3" s="47" t="s">
        <v>60</v>
      </c>
      <c r="E3" s="47" t="s">
        <v>58</v>
      </c>
      <c r="F3" s="47" t="s">
        <v>61</v>
      </c>
      <c r="G3" s="47" t="s">
        <v>62</v>
      </c>
      <c r="H3" s="47" t="s">
        <v>63</v>
      </c>
      <c r="I3" s="47" t="s">
        <v>58</v>
      </c>
      <c r="J3" s="47" t="s">
        <v>64</v>
      </c>
      <c r="K3" s="71" t="s">
        <v>65</v>
      </c>
      <c r="L3" s="185"/>
      <c r="M3" s="187"/>
      <c r="N3" s="47" t="s">
        <v>58</v>
      </c>
      <c r="O3" s="47" t="s">
        <v>64</v>
      </c>
      <c r="P3" s="47" t="s">
        <v>65</v>
      </c>
      <c r="Q3" s="48" t="s">
        <v>122</v>
      </c>
      <c r="R3" s="48" t="s">
        <v>76</v>
      </c>
      <c r="S3" s="181"/>
      <c r="T3" s="183"/>
    </row>
    <row r="4" spans="1:20" ht="5.25" customHeight="1">
      <c r="A4" s="72"/>
      <c r="B4" s="73"/>
      <c r="C4" s="72"/>
      <c r="D4" s="73"/>
      <c r="E4" s="74"/>
      <c r="F4" s="73"/>
      <c r="H4" s="73"/>
      <c r="J4" s="73"/>
      <c r="L4" s="75"/>
      <c r="N4" s="73"/>
      <c r="P4" s="73"/>
      <c r="Q4" s="76"/>
      <c r="R4" s="73"/>
      <c r="S4" s="76"/>
      <c r="T4" s="74"/>
    </row>
    <row r="5" spans="1:20" ht="10.5" customHeight="1">
      <c r="A5" s="77" t="s">
        <v>109</v>
      </c>
      <c r="B5" s="22">
        <v>377</v>
      </c>
      <c r="C5" s="22">
        <v>377</v>
      </c>
      <c r="D5" s="123">
        <v>0</v>
      </c>
      <c r="E5" s="22">
        <v>5198</v>
      </c>
      <c r="F5" s="22">
        <v>4524</v>
      </c>
      <c r="G5" s="123">
        <v>0</v>
      </c>
      <c r="H5" s="22">
        <v>674</v>
      </c>
      <c r="I5" s="22">
        <v>10233</v>
      </c>
      <c r="J5" s="22">
        <v>5829</v>
      </c>
      <c r="K5" s="78">
        <v>4404</v>
      </c>
      <c r="L5" s="23">
        <v>457</v>
      </c>
      <c r="M5" s="22">
        <v>64</v>
      </c>
      <c r="N5" s="22">
        <v>151385</v>
      </c>
      <c r="O5" s="22">
        <v>77732</v>
      </c>
      <c r="P5" s="22">
        <v>73653</v>
      </c>
      <c r="Q5" s="80">
        <v>13.787798408488063</v>
      </c>
      <c r="R5" s="80">
        <v>401.55172413793105</v>
      </c>
      <c r="S5" s="81">
        <v>29.12370142362447</v>
      </c>
      <c r="T5" s="82">
        <v>14.793804358448158</v>
      </c>
    </row>
    <row r="6" spans="1:20" ht="9" customHeight="1">
      <c r="A6" s="77"/>
      <c r="B6" s="22"/>
      <c r="C6" s="23"/>
      <c r="D6" s="22"/>
      <c r="E6" s="78"/>
      <c r="F6" s="22"/>
      <c r="G6" s="79"/>
      <c r="H6" s="22"/>
      <c r="I6" s="20"/>
      <c r="J6" s="22"/>
      <c r="K6" s="79"/>
      <c r="L6" s="23"/>
      <c r="M6" s="79"/>
      <c r="N6" s="22"/>
      <c r="O6" s="79"/>
      <c r="P6" s="22"/>
      <c r="Q6" s="76"/>
      <c r="R6" s="76"/>
      <c r="S6" s="76"/>
      <c r="T6" s="74"/>
    </row>
    <row r="7" spans="1:20" ht="10.5" customHeight="1">
      <c r="A7" s="83" t="s">
        <v>132</v>
      </c>
      <c r="B7" s="20">
        <f>B9+B16+B24+'48-49'!B4+'48-49'!B23+'48-49'!B34+'48-49'!B37</f>
        <v>377</v>
      </c>
      <c r="C7" s="20">
        <f>C9+C16+C24+'48-49'!C4+'48-49'!C23+'48-49'!C34+'48-49'!C37</f>
        <v>377</v>
      </c>
      <c r="D7" s="122">
        <f>D9+D16+D24+'48-49'!D4+'48-49'!D23+'48-49'!D34</f>
        <v>0</v>
      </c>
      <c r="E7" s="20">
        <f>E9+E16+E24+'48-49'!E4+'48-49'!E23+'48-49'!E34+'48-49'!E37</f>
        <v>5139</v>
      </c>
      <c r="F7" s="20">
        <f>F9+F16+F24+'48-49'!F4+'48-49'!F23+'48-49'!F34+'48-49'!F37</f>
        <v>4444</v>
      </c>
      <c r="G7" s="122">
        <f>G9+G16+G24+'48-49'!G4+'48-49'!G23+'48-49'!G34+'48-49'!G37</f>
        <v>0</v>
      </c>
      <c r="H7" s="20">
        <f>H9+H16+H24+'48-49'!H4+'48-49'!H23+'48-49'!H34+'48-49'!H37</f>
        <v>695</v>
      </c>
      <c r="I7" s="20">
        <f>I9+I16+I24+'48-49'!I4+'48-49'!I23+'48-49'!I34+'48-49'!I37</f>
        <v>10165</v>
      </c>
      <c r="J7" s="20">
        <f>J9+J16+J24+'48-49'!J4+'48-49'!J23+'48-49'!J34+'48-49'!J37</f>
        <v>5769</v>
      </c>
      <c r="K7" s="84">
        <f>K9+K16+K24+'48-49'!K4+'48-49'!K23+'48-49'!K34+'48-49'!K37</f>
        <v>4396</v>
      </c>
      <c r="L7" s="21">
        <f>L9+L16+L24+'48-49'!L4+'48-49'!L23+'48-49'!L34+'48-49'!L37</f>
        <v>451</v>
      </c>
      <c r="M7" s="20">
        <f>M9+M16+M24+'48-49'!M4+'48-49'!M23+'48-49'!M34+'48-49'!M37</f>
        <v>57</v>
      </c>
      <c r="N7" s="20">
        <f>N9+N16+N24+'48-49'!N4+'48-49'!N23+'48-49'!N34+'48-49'!N37</f>
        <v>147770</v>
      </c>
      <c r="O7" s="20">
        <f>O9+O16+O24+'48-49'!O4+'48-49'!O23+'48-49'!O34+'48-49'!O37</f>
        <v>75912</v>
      </c>
      <c r="P7" s="20">
        <f>P9+P16+P24+'48-49'!P4+'48-49'!P23+'48-49'!P34+'48-49'!P37</f>
        <v>71858</v>
      </c>
      <c r="Q7" s="86">
        <f>E7/B7</f>
        <v>13.63129973474801</v>
      </c>
      <c r="R7" s="86">
        <f>N7/C7</f>
        <v>391.9628647214854</v>
      </c>
      <c r="S7" s="87">
        <f>N7/E7</f>
        <v>28.75462152169683</v>
      </c>
      <c r="T7" s="88">
        <f>N7/I7</f>
        <v>14.537137235612395</v>
      </c>
    </row>
    <row r="8" spans="1:20" ht="9" customHeight="1">
      <c r="A8" s="77"/>
      <c r="B8" s="22"/>
      <c r="C8" s="23"/>
      <c r="D8" s="22"/>
      <c r="E8" s="78"/>
      <c r="F8" s="22"/>
      <c r="G8" s="79"/>
      <c r="H8" s="22"/>
      <c r="I8" s="79"/>
      <c r="J8" s="22"/>
      <c r="K8" s="79"/>
      <c r="L8" s="23"/>
      <c r="M8" s="79"/>
      <c r="N8" s="22"/>
      <c r="O8" s="79"/>
      <c r="P8" s="22"/>
      <c r="Q8" s="80"/>
      <c r="R8" s="80"/>
      <c r="S8" s="80"/>
      <c r="T8" s="137"/>
    </row>
    <row r="9" spans="1:20" ht="10.5" customHeight="1">
      <c r="A9" s="89" t="s">
        <v>91</v>
      </c>
      <c r="B9" s="20">
        <f>SUM(B10:B14)</f>
        <v>69</v>
      </c>
      <c r="C9" s="21">
        <f aca="true" t="shared" si="0" ref="C9:P9">SUM(C10:C14)</f>
        <v>69</v>
      </c>
      <c r="D9" s="122">
        <f t="shared" si="0"/>
        <v>0</v>
      </c>
      <c r="E9" s="84">
        <f t="shared" si="0"/>
        <v>1178</v>
      </c>
      <c r="F9" s="20">
        <f t="shared" si="0"/>
        <v>1079</v>
      </c>
      <c r="G9" s="122">
        <f t="shared" si="0"/>
        <v>0</v>
      </c>
      <c r="H9" s="20">
        <f t="shared" si="0"/>
        <v>99</v>
      </c>
      <c r="I9" s="85">
        <f t="shared" si="0"/>
        <v>2193</v>
      </c>
      <c r="J9" s="20">
        <f t="shared" si="0"/>
        <v>1241</v>
      </c>
      <c r="K9" s="85">
        <f t="shared" si="0"/>
        <v>952</v>
      </c>
      <c r="L9" s="21">
        <f t="shared" si="0"/>
        <v>89</v>
      </c>
      <c r="M9" s="85">
        <f t="shared" si="0"/>
        <v>12</v>
      </c>
      <c r="N9" s="20">
        <f t="shared" si="0"/>
        <v>37354</v>
      </c>
      <c r="O9" s="85">
        <f t="shared" si="0"/>
        <v>19221</v>
      </c>
      <c r="P9" s="20">
        <f t="shared" si="0"/>
        <v>18133</v>
      </c>
      <c r="Q9" s="86">
        <f>E9/B9</f>
        <v>17.07246376811594</v>
      </c>
      <c r="R9" s="86">
        <f>N9/C9</f>
        <v>541.3623188405797</v>
      </c>
      <c r="S9" s="87">
        <f>N9/E9</f>
        <v>31.70967741935484</v>
      </c>
      <c r="T9" s="88">
        <f>N9/I9</f>
        <v>17.03328773369813</v>
      </c>
    </row>
    <row r="10" spans="1:20" ht="10.5" customHeight="1">
      <c r="A10" s="77" t="s">
        <v>2</v>
      </c>
      <c r="B10" s="25">
        <f aca="true" t="shared" si="1" ref="B10:B40">C10+D10</f>
        <v>7</v>
      </c>
      <c r="C10" s="23">
        <v>7</v>
      </c>
      <c r="D10" s="123">
        <v>0</v>
      </c>
      <c r="E10" s="78">
        <f aca="true" t="shared" si="2" ref="E10:E40">F10+G10+H10</f>
        <v>135</v>
      </c>
      <c r="F10" s="92">
        <v>116</v>
      </c>
      <c r="G10" s="123">
        <v>0</v>
      </c>
      <c r="H10" s="92">
        <v>19</v>
      </c>
      <c r="I10" s="90">
        <f aca="true" t="shared" si="3" ref="I10:I40">J10+K10</f>
        <v>236</v>
      </c>
      <c r="J10" s="92">
        <v>146</v>
      </c>
      <c r="K10" s="90">
        <v>90</v>
      </c>
      <c r="L10" s="93">
        <v>8</v>
      </c>
      <c r="M10" s="123">
        <v>0</v>
      </c>
      <c r="N10" s="25">
        <f aca="true" t="shared" si="4" ref="N10:N40">O10+P10</f>
        <v>4029</v>
      </c>
      <c r="O10" s="95">
        <v>2042</v>
      </c>
      <c r="P10" s="25">
        <v>1987</v>
      </c>
      <c r="Q10" s="80">
        <f aca="true" t="shared" si="5" ref="Q10:Q40">E10/B10</f>
        <v>19.285714285714285</v>
      </c>
      <c r="R10" s="80">
        <f aca="true" t="shared" si="6" ref="R10:R40">N10/C10</f>
        <v>575.5714285714286</v>
      </c>
      <c r="S10" s="81">
        <f aca="true" t="shared" si="7" ref="S10:S40">N10/E10</f>
        <v>29.844444444444445</v>
      </c>
      <c r="T10" s="82">
        <f aca="true" t="shared" si="8" ref="T10:T40">N10/I10</f>
        <v>17.072033898305083</v>
      </c>
    </row>
    <row r="11" spans="1:20" ht="10.5" customHeight="1">
      <c r="A11" s="77" t="s">
        <v>3</v>
      </c>
      <c r="B11" s="25">
        <f t="shared" si="1"/>
        <v>11</v>
      </c>
      <c r="C11" s="23">
        <v>11</v>
      </c>
      <c r="D11" s="123">
        <v>0</v>
      </c>
      <c r="E11" s="78">
        <f t="shared" si="2"/>
        <v>164</v>
      </c>
      <c r="F11" s="92">
        <v>150</v>
      </c>
      <c r="G11" s="123">
        <v>0</v>
      </c>
      <c r="H11" s="92">
        <v>14</v>
      </c>
      <c r="I11" s="90">
        <f t="shared" si="3"/>
        <v>302</v>
      </c>
      <c r="J11" s="92">
        <v>182</v>
      </c>
      <c r="K11" s="90">
        <v>120</v>
      </c>
      <c r="L11" s="93">
        <v>16</v>
      </c>
      <c r="M11" s="126">
        <v>3</v>
      </c>
      <c r="N11" s="25">
        <f t="shared" si="4"/>
        <v>5070</v>
      </c>
      <c r="O11" s="95">
        <v>2583</v>
      </c>
      <c r="P11" s="25">
        <v>2487</v>
      </c>
      <c r="Q11" s="80">
        <f t="shared" si="5"/>
        <v>14.909090909090908</v>
      </c>
      <c r="R11" s="80">
        <f t="shared" si="6"/>
        <v>460.90909090909093</v>
      </c>
      <c r="S11" s="81">
        <f t="shared" si="7"/>
        <v>30.914634146341463</v>
      </c>
      <c r="T11" s="82">
        <f t="shared" si="8"/>
        <v>16.788079470198674</v>
      </c>
    </row>
    <row r="12" spans="1:20" ht="10.5" customHeight="1">
      <c r="A12" s="77" t="s">
        <v>4</v>
      </c>
      <c r="B12" s="25">
        <f t="shared" si="1"/>
        <v>27</v>
      </c>
      <c r="C12" s="23">
        <v>27</v>
      </c>
      <c r="D12" s="123">
        <v>0</v>
      </c>
      <c r="E12" s="78">
        <f t="shared" si="2"/>
        <v>458</v>
      </c>
      <c r="F12" s="92">
        <v>428</v>
      </c>
      <c r="G12" s="123">
        <v>0</v>
      </c>
      <c r="H12" s="92">
        <v>30</v>
      </c>
      <c r="I12" s="90">
        <f t="shared" si="3"/>
        <v>853</v>
      </c>
      <c r="J12" s="92">
        <v>474</v>
      </c>
      <c r="K12" s="90">
        <v>379</v>
      </c>
      <c r="L12" s="93">
        <v>36</v>
      </c>
      <c r="M12" s="90">
        <v>5</v>
      </c>
      <c r="N12" s="25">
        <f t="shared" si="4"/>
        <v>14916</v>
      </c>
      <c r="O12" s="95">
        <v>7712</v>
      </c>
      <c r="P12" s="25">
        <v>7204</v>
      </c>
      <c r="Q12" s="80">
        <f t="shared" si="5"/>
        <v>16.962962962962962</v>
      </c>
      <c r="R12" s="80">
        <f t="shared" si="6"/>
        <v>552.4444444444445</v>
      </c>
      <c r="S12" s="81">
        <f t="shared" si="7"/>
        <v>32.56768558951965</v>
      </c>
      <c r="T12" s="82">
        <f t="shared" si="8"/>
        <v>17.48651817116061</v>
      </c>
    </row>
    <row r="13" spans="1:20" ht="10.5" customHeight="1">
      <c r="A13" s="77" t="s">
        <v>5</v>
      </c>
      <c r="B13" s="25">
        <f t="shared" si="1"/>
        <v>15</v>
      </c>
      <c r="C13" s="23">
        <v>15</v>
      </c>
      <c r="D13" s="123">
        <v>0</v>
      </c>
      <c r="E13" s="78">
        <f t="shared" si="2"/>
        <v>293</v>
      </c>
      <c r="F13" s="92">
        <v>268</v>
      </c>
      <c r="G13" s="123">
        <v>0</v>
      </c>
      <c r="H13" s="92">
        <v>25</v>
      </c>
      <c r="I13" s="90">
        <f t="shared" si="3"/>
        <v>554</v>
      </c>
      <c r="J13" s="92">
        <v>295</v>
      </c>
      <c r="K13" s="90">
        <v>259</v>
      </c>
      <c r="L13" s="93">
        <v>19</v>
      </c>
      <c r="M13" s="90">
        <v>3</v>
      </c>
      <c r="N13" s="25">
        <f t="shared" si="4"/>
        <v>9324</v>
      </c>
      <c r="O13" s="95">
        <v>4852</v>
      </c>
      <c r="P13" s="25">
        <v>4472</v>
      </c>
      <c r="Q13" s="80">
        <f t="shared" si="5"/>
        <v>19.533333333333335</v>
      </c>
      <c r="R13" s="80">
        <f t="shared" si="6"/>
        <v>621.6</v>
      </c>
      <c r="S13" s="81">
        <f t="shared" si="7"/>
        <v>31.822525597269625</v>
      </c>
      <c r="T13" s="82">
        <f t="shared" si="8"/>
        <v>16.830324909747294</v>
      </c>
    </row>
    <row r="14" spans="1:20" ht="10.5" customHeight="1">
      <c r="A14" s="77" t="s">
        <v>6</v>
      </c>
      <c r="B14" s="25">
        <f t="shared" si="1"/>
        <v>9</v>
      </c>
      <c r="C14" s="23">
        <v>9</v>
      </c>
      <c r="D14" s="123">
        <v>0</v>
      </c>
      <c r="E14" s="78">
        <f t="shared" si="2"/>
        <v>128</v>
      </c>
      <c r="F14" s="92">
        <v>117</v>
      </c>
      <c r="G14" s="123">
        <v>0</v>
      </c>
      <c r="H14" s="92">
        <v>11</v>
      </c>
      <c r="I14" s="90">
        <f t="shared" si="3"/>
        <v>248</v>
      </c>
      <c r="J14" s="92">
        <v>144</v>
      </c>
      <c r="K14" s="90">
        <v>104</v>
      </c>
      <c r="L14" s="93">
        <v>10</v>
      </c>
      <c r="M14" s="90">
        <v>1</v>
      </c>
      <c r="N14" s="25">
        <f t="shared" si="4"/>
        <v>4015</v>
      </c>
      <c r="O14" s="95">
        <v>2032</v>
      </c>
      <c r="P14" s="25">
        <v>1983</v>
      </c>
      <c r="Q14" s="80">
        <f t="shared" si="5"/>
        <v>14.222222222222221</v>
      </c>
      <c r="R14" s="80">
        <f t="shared" si="6"/>
        <v>446.1111111111111</v>
      </c>
      <c r="S14" s="81">
        <f t="shared" si="7"/>
        <v>31.3671875</v>
      </c>
      <c r="T14" s="82">
        <f t="shared" si="8"/>
        <v>16.18951612903226</v>
      </c>
    </row>
    <row r="15" spans="1:20" ht="9" customHeight="1">
      <c r="A15" s="77"/>
      <c r="B15" s="22"/>
      <c r="C15" s="23"/>
      <c r="D15" s="22"/>
      <c r="E15" s="78"/>
      <c r="F15" s="22"/>
      <c r="G15" s="79"/>
      <c r="H15" s="22"/>
      <c r="I15" s="79"/>
      <c r="J15" s="22"/>
      <c r="K15" s="79"/>
      <c r="L15" s="23"/>
      <c r="M15" s="79"/>
      <c r="N15" s="22"/>
      <c r="O15" s="79"/>
      <c r="P15" s="22"/>
      <c r="Q15" s="80"/>
      <c r="R15" s="80"/>
      <c r="S15" s="80"/>
      <c r="T15" s="137"/>
    </row>
    <row r="16" spans="1:20" ht="11.25" customHeight="1">
      <c r="A16" s="83" t="s">
        <v>92</v>
      </c>
      <c r="B16" s="20">
        <f>SUM(B17:B22)</f>
        <v>72</v>
      </c>
      <c r="C16" s="20">
        <f aca="true" t="shared" si="9" ref="C16:P16">SUM(C17:C22)</f>
        <v>72</v>
      </c>
      <c r="D16" s="122">
        <f>SUM(D17:D21)</f>
        <v>0</v>
      </c>
      <c r="E16" s="20">
        <f t="shared" si="9"/>
        <v>1167</v>
      </c>
      <c r="F16" s="20">
        <f t="shared" si="9"/>
        <v>1030</v>
      </c>
      <c r="G16" s="122">
        <f>SUM(G17:G21)</f>
        <v>0</v>
      </c>
      <c r="H16" s="20">
        <f t="shared" si="9"/>
        <v>137</v>
      </c>
      <c r="I16" s="85">
        <f t="shared" si="9"/>
        <v>2168</v>
      </c>
      <c r="J16" s="20">
        <f t="shared" si="9"/>
        <v>1225</v>
      </c>
      <c r="K16" s="85">
        <f t="shared" si="9"/>
        <v>943</v>
      </c>
      <c r="L16" s="21">
        <f>SUM(L17:L22)</f>
        <v>84</v>
      </c>
      <c r="M16" s="85">
        <f t="shared" si="9"/>
        <v>19</v>
      </c>
      <c r="N16" s="20">
        <f t="shared" si="9"/>
        <v>34949</v>
      </c>
      <c r="O16" s="85">
        <f t="shared" si="9"/>
        <v>17981</v>
      </c>
      <c r="P16" s="20">
        <f t="shared" si="9"/>
        <v>16968</v>
      </c>
      <c r="Q16" s="86">
        <f>E16/B16</f>
        <v>16.208333333333332</v>
      </c>
      <c r="R16" s="86">
        <f>N16/C16</f>
        <v>485.40277777777777</v>
      </c>
      <c r="S16" s="87">
        <f>N16/E16</f>
        <v>29.947729220222794</v>
      </c>
      <c r="T16" s="88">
        <f>N16/I16</f>
        <v>16.12038745387454</v>
      </c>
    </row>
    <row r="17" spans="1:20" ht="11.25" customHeight="1">
      <c r="A17" s="77" t="s">
        <v>7</v>
      </c>
      <c r="B17" s="25">
        <f t="shared" si="1"/>
        <v>20</v>
      </c>
      <c r="C17" s="90">
        <v>20</v>
      </c>
      <c r="D17" s="123">
        <v>0</v>
      </c>
      <c r="E17" s="78">
        <f t="shared" si="2"/>
        <v>350</v>
      </c>
      <c r="F17" s="92">
        <v>316</v>
      </c>
      <c r="G17" s="123">
        <v>0</v>
      </c>
      <c r="H17" s="92">
        <v>34</v>
      </c>
      <c r="I17" s="90">
        <f t="shared" si="3"/>
        <v>642</v>
      </c>
      <c r="J17" s="92">
        <v>343</v>
      </c>
      <c r="K17" s="90">
        <v>299</v>
      </c>
      <c r="L17" s="93">
        <v>24</v>
      </c>
      <c r="M17" s="90">
        <v>4</v>
      </c>
      <c r="N17" s="25">
        <f aca="true" t="shared" si="10" ref="N17:N22">O17+P17</f>
        <v>10915</v>
      </c>
      <c r="O17" s="25">
        <v>5682</v>
      </c>
      <c r="P17" s="25">
        <v>5233</v>
      </c>
      <c r="Q17" s="80">
        <f t="shared" si="5"/>
        <v>17.5</v>
      </c>
      <c r="R17" s="80">
        <f t="shared" si="6"/>
        <v>545.75</v>
      </c>
      <c r="S17" s="81">
        <f t="shared" si="7"/>
        <v>31.185714285714287</v>
      </c>
      <c r="T17" s="82">
        <f t="shared" si="8"/>
        <v>17.001557632398754</v>
      </c>
    </row>
    <row r="18" spans="1:20" ht="11.25" customHeight="1">
      <c r="A18" s="77" t="s">
        <v>8</v>
      </c>
      <c r="B18" s="25">
        <f>C18+D18</f>
        <v>21</v>
      </c>
      <c r="C18" s="90">
        <v>21</v>
      </c>
      <c r="D18" s="123">
        <v>0</v>
      </c>
      <c r="E18" s="78">
        <f t="shared" si="2"/>
        <v>332</v>
      </c>
      <c r="F18" s="92">
        <v>294</v>
      </c>
      <c r="G18" s="123">
        <v>0</v>
      </c>
      <c r="H18" s="92">
        <v>38</v>
      </c>
      <c r="I18" s="90">
        <f t="shared" si="3"/>
        <v>606</v>
      </c>
      <c r="J18" s="92">
        <v>342</v>
      </c>
      <c r="K18" s="90">
        <v>264</v>
      </c>
      <c r="L18" s="93">
        <v>22</v>
      </c>
      <c r="M18" s="90">
        <v>5</v>
      </c>
      <c r="N18" s="25">
        <f t="shared" si="10"/>
        <v>9879</v>
      </c>
      <c r="O18" s="25">
        <v>5023</v>
      </c>
      <c r="P18" s="25">
        <v>4856</v>
      </c>
      <c r="Q18" s="80">
        <f t="shared" si="5"/>
        <v>15.80952380952381</v>
      </c>
      <c r="R18" s="80">
        <f t="shared" si="6"/>
        <v>470.42857142857144</v>
      </c>
      <c r="S18" s="81">
        <f t="shared" si="7"/>
        <v>29.75602409638554</v>
      </c>
      <c r="T18" s="82">
        <f t="shared" si="8"/>
        <v>16.301980198019802</v>
      </c>
    </row>
    <row r="19" spans="1:20" ht="11.25" customHeight="1">
      <c r="A19" s="77" t="s">
        <v>9</v>
      </c>
      <c r="B19" s="25">
        <f t="shared" si="1"/>
        <v>11</v>
      </c>
      <c r="C19" s="90">
        <v>11</v>
      </c>
      <c r="D19" s="123">
        <v>0</v>
      </c>
      <c r="E19" s="78">
        <f t="shared" si="2"/>
        <v>142</v>
      </c>
      <c r="F19" s="92">
        <v>122</v>
      </c>
      <c r="G19" s="123">
        <v>0</v>
      </c>
      <c r="H19" s="92">
        <v>20</v>
      </c>
      <c r="I19" s="90">
        <f t="shared" si="3"/>
        <v>279</v>
      </c>
      <c r="J19" s="92">
        <v>174</v>
      </c>
      <c r="K19" s="90">
        <v>105</v>
      </c>
      <c r="L19" s="93">
        <v>13</v>
      </c>
      <c r="M19" s="90">
        <v>4</v>
      </c>
      <c r="N19" s="25">
        <f t="shared" si="10"/>
        <v>3955</v>
      </c>
      <c r="O19" s="25">
        <v>2023</v>
      </c>
      <c r="P19" s="25">
        <v>1932</v>
      </c>
      <c r="Q19" s="80">
        <f t="shared" si="5"/>
        <v>12.909090909090908</v>
      </c>
      <c r="R19" s="80">
        <f t="shared" si="6"/>
        <v>359.54545454545456</v>
      </c>
      <c r="S19" s="81">
        <f t="shared" si="7"/>
        <v>27.85211267605634</v>
      </c>
      <c r="T19" s="82">
        <f t="shared" si="8"/>
        <v>14.175627240143369</v>
      </c>
    </row>
    <row r="20" spans="1:20" ht="11.25" customHeight="1">
      <c r="A20" s="77" t="s">
        <v>10</v>
      </c>
      <c r="B20" s="25">
        <f t="shared" si="1"/>
        <v>9</v>
      </c>
      <c r="C20" s="90">
        <v>9</v>
      </c>
      <c r="D20" s="123">
        <v>0</v>
      </c>
      <c r="E20" s="78">
        <f t="shared" si="2"/>
        <v>144</v>
      </c>
      <c r="F20" s="92">
        <v>128</v>
      </c>
      <c r="G20" s="123">
        <v>0</v>
      </c>
      <c r="H20" s="92">
        <v>16</v>
      </c>
      <c r="I20" s="90">
        <f t="shared" si="3"/>
        <v>263</v>
      </c>
      <c r="J20" s="92">
        <v>143</v>
      </c>
      <c r="K20" s="90">
        <v>120</v>
      </c>
      <c r="L20" s="93">
        <v>11</v>
      </c>
      <c r="M20" s="90">
        <v>4</v>
      </c>
      <c r="N20" s="25">
        <f t="shared" si="10"/>
        <v>4344</v>
      </c>
      <c r="O20" s="25">
        <v>2199</v>
      </c>
      <c r="P20" s="25">
        <v>2145</v>
      </c>
      <c r="Q20" s="80">
        <f t="shared" si="5"/>
        <v>16</v>
      </c>
      <c r="R20" s="80">
        <f t="shared" si="6"/>
        <v>482.6666666666667</v>
      </c>
      <c r="S20" s="81">
        <f t="shared" si="7"/>
        <v>30.166666666666668</v>
      </c>
      <c r="T20" s="82">
        <f t="shared" si="8"/>
        <v>16.517110266159698</v>
      </c>
    </row>
    <row r="21" spans="1:20" ht="11.25" customHeight="1">
      <c r="A21" s="77" t="s">
        <v>11</v>
      </c>
      <c r="B21" s="25">
        <f t="shared" si="1"/>
        <v>6</v>
      </c>
      <c r="C21" s="90">
        <v>6</v>
      </c>
      <c r="D21" s="123">
        <v>0</v>
      </c>
      <c r="E21" s="78">
        <f t="shared" si="2"/>
        <v>111</v>
      </c>
      <c r="F21" s="92">
        <v>91</v>
      </c>
      <c r="G21" s="123">
        <v>0</v>
      </c>
      <c r="H21" s="92">
        <v>20</v>
      </c>
      <c r="I21" s="90">
        <f t="shared" si="3"/>
        <v>210</v>
      </c>
      <c r="J21" s="92">
        <v>121</v>
      </c>
      <c r="K21" s="90">
        <v>89</v>
      </c>
      <c r="L21" s="93">
        <v>8</v>
      </c>
      <c r="M21" s="90">
        <v>1</v>
      </c>
      <c r="N21" s="25">
        <f t="shared" si="10"/>
        <v>3192</v>
      </c>
      <c r="O21" s="25">
        <v>1650</v>
      </c>
      <c r="P21" s="25">
        <v>1542</v>
      </c>
      <c r="Q21" s="80">
        <f t="shared" si="5"/>
        <v>18.5</v>
      </c>
      <c r="R21" s="80">
        <f t="shared" si="6"/>
        <v>532</v>
      </c>
      <c r="S21" s="81">
        <f t="shared" si="7"/>
        <v>28.756756756756758</v>
      </c>
      <c r="T21" s="82">
        <f t="shared" si="8"/>
        <v>15.2</v>
      </c>
    </row>
    <row r="22" spans="1:20" ht="11.25" customHeight="1">
      <c r="A22" s="77" t="s">
        <v>1</v>
      </c>
      <c r="B22" s="25">
        <f t="shared" si="1"/>
        <v>5</v>
      </c>
      <c r="C22" s="90">
        <v>5</v>
      </c>
      <c r="D22" s="123">
        <v>0</v>
      </c>
      <c r="E22" s="78">
        <f t="shared" si="2"/>
        <v>88</v>
      </c>
      <c r="F22" s="92">
        <v>79</v>
      </c>
      <c r="G22" s="123">
        <v>0</v>
      </c>
      <c r="H22" s="92">
        <v>9</v>
      </c>
      <c r="I22" s="90">
        <f t="shared" si="3"/>
        <v>168</v>
      </c>
      <c r="J22" s="92">
        <v>102</v>
      </c>
      <c r="K22" s="90">
        <v>66</v>
      </c>
      <c r="L22" s="93">
        <v>6</v>
      </c>
      <c r="M22" s="126">
        <v>1</v>
      </c>
      <c r="N22" s="25">
        <f t="shared" si="10"/>
        <v>2664</v>
      </c>
      <c r="O22" s="25">
        <v>1404</v>
      </c>
      <c r="P22" s="25">
        <v>1260</v>
      </c>
      <c r="Q22" s="80">
        <f t="shared" si="5"/>
        <v>17.6</v>
      </c>
      <c r="R22" s="80">
        <f t="shared" si="6"/>
        <v>532.8</v>
      </c>
      <c r="S22" s="81">
        <f t="shared" si="7"/>
        <v>30.272727272727273</v>
      </c>
      <c r="T22" s="82">
        <f t="shared" si="8"/>
        <v>15.857142857142858</v>
      </c>
    </row>
    <row r="23" spans="1:20" ht="9" customHeight="1">
      <c r="A23" s="77"/>
      <c r="B23" s="22"/>
      <c r="C23" s="23"/>
      <c r="D23" s="22"/>
      <c r="E23" s="78"/>
      <c r="F23" s="22"/>
      <c r="G23" s="79"/>
      <c r="H23" s="22"/>
      <c r="I23" s="79"/>
      <c r="J23" s="22"/>
      <c r="K23" s="79"/>
      <c r="L23" s="23"/>
      <c r="M23" s="79"/>
      <c r="N23" s="22"/>
      <c r="O23" s="79"/>
      <c r="P23" s="22"/>
      <c r="Q23" s="80"/>
      <c r="R23" s="80"/>
      <c r="S23" s="80"/>
      <c r="T23" s="137"/>
    </row>
    <row r="24" spans="1:20" ht="11.25" customHeight="1">
      <c r="A24" s="83" t="s">
        <v>66</v>
      </c>
      <c r="B24" s="20">
        <f>SUM(B25:B40)</f>
        <v>73</v>
      </c>
      <c r="C24" s="20">
        <f aca="true" t="shared" si="11" ref="C24:P24">SUM(C25:C40)</f>
        <v>73</v>
      </c>
      <c r="D24" s="123">
        <f>SUM(D25:D40)</f>
        <v>0</v>
      </c>
      <c r="E24" s="20">
        <f t="shared" si="11"/>
        <v>944</v>
      </c>
      <c r="F24" s="20">
        <f t="shared" si="11"/>
        <v>768</v>
      </c>
      <c r="G24" s="122">
        <f>SUM(G25:G40)</f>
        <v>0</v>
      </c>
      <c r="H24" s="20">
        <f t="shared" si="11"/>
        <v>176</v>
      </c>
      <c r="I24" s="20">
        <f t="shared" si="11"/>
        <v>1895</v>
      </c>
      <c r="J24" s="20">
        <f t="shared" si="11"/>
        <v>1065</v>
      </c>
      <c r="K24" s="84">
        <f t="shared" si="11"/>
        <v>830</v>
      </c>
      <c r="L24" s="21">
        <f t="shared" si="11"/>
        <v>83</v>
      </c>
      <c r="M24" s="20">
        <f t="shared" si="11"/>
        <v>6</v>
      </c>
      <c r="N24" s="20">
        <f t="shared" si="11"/>
        <v>24673</v>
      </c>
      <c r="O24" s="20">
        <f t="shared" si="11"/>
        <v>12662</v>
      </c>
      <c r="P24" s="20">
        <f t="shared" si="11"/>
        <v>12011</v>
      </c>
      <c r="Q24" s="86">
        <f t="shared" si="5"/>
        <v>12.931506849315069</v>
      </c>
      <c r="R24" s="86">
        <f t="shared" si="6"/>
        <v>337.986301369863</v>
      </c>
      <c r="S24" s="87">
        <f t="shared" si="7"/>
        <v>26.136652542372882</v>
      </c>
      <c r="T24" s="88">
        <f t="shared" si="8"/>
        <v>13.02005277044855</v>
      </c>
    </row>
    <row r="25" spans="1:20" ht="11.25" customHeight="1">
      <c r="A25" s="77" t="s">
        <v>12</v>
      </c>
      <c r="B25" s="25">
        <f t="shared" si="1"/>
        <v>11</v>
      </c>
      <c r="C25" s="90">
        <v>11</v>
      </c>
      <c r="D25" s="123">
        <v>0</v>
      </c>
      <c r="E25" s="78">
        <f t="shared" si="2"/>
        <v>152</v>
      </c>
      <c r="F25" s="92">
        <v>129</v>
      </c>
      <c r="G25" s="123">
        <v>0</v>
      </c>
      <c r="H25" s="92">
        <v>23</v>
      </c>
      <c r="I25" s="90">
        <f t="shared" si="3"/>
        <v>303</v>
      </c>
      <c r="J25" s="92">
        <v>162</v>
      </c>
      <c r="K25" s="90">
        <v>141</v>
      </c>
      <c r="L25" s="93">
        <v>14</v>
      </c>
      <c r="M25" s="90">
        <v>2</v>
      </c>
      <c r="N25" s="25">
        <f>O25+P25</f>
        <v>4168</v>
      </c>
      <c r="O25" s="95">
        <v>2158</v>
      </c>
      <c r="P25" s="25">
        <v>2010</v>
      </c>
      <c r="Q25" s="80">
        <f t="shared" si="5"/>
        <v>13.818181818181818</v>
      </c>
      <c r="R25" s="80">
        <f t="shared" si="6"/>
        <v>378.90909090909093</v>
      </c>
      <c r="S25" s="81">
        <f t="shared" si="7"/>
        <v>27.42105263157895</v>
      </c>
      <c r="T25" s="82">
        <f t="shared" si="8"/>
        <v>13.755775577557756</v>
      </c>
    </row>
    <row r="26" spans="1:20" ht="11.25" customHeight="1">
      <c r="A26" s="77" t="s">
        <v>13</v>
      </c>
      <c r="B26" s="25">
        <f t="shared" si="1"/>
        <v>9</v>
      </c>
      <c r="C26" s="90">
        <v>9</v>
      </c>
      <c r="D26" s="123">
        <v>0</v>
      </c>
      <c r="E26" s="78">
        <f t="shared" si="2"/>
        <v>123</v>
      </c>
      <c r="F26" s="92">
        <v>102</v>
      </c>
      <c r="G26" s="123">
        <v>0</v>
      </c>
      <c r="H26" s="92">
        <v>21</v>
      </c>
      <c r="I26" s="90">
        <f t="shared" si="3"/>
        <v>242</v>
      </c>
      <c r="J26" s="92">
        <v>140</v>
      </c>
      <c r="K26" s="90">
        <v>102</v>
      </c>
      <c r="L26" s="93">
        <v>9</v>
      </c>
      <c r="M26" s="90">
        <v>1</v>
      </c>
      <c r="N26" s="25">
        <f t="shared" si="4"/>
        <v>3304</v>
      </c>
      <c r="O26" s="95">
        <v>1712</v>
      </c>
      <c r="P26" s="25">
        <v>1592</v>
      </c>
      <c r="Q26" s="80">
        <f t="shared" si="5"/>
        <v>13.666666666666666</v>
      </c>
      <c r="R26" s="80">
        <f t="shared" si="6"/>
        <v>367.1111111111111</v>
      </c>
      <c r="S26" s="81">
        <f t="shared" si="7"/>
        <v>26.86178861788618</v>
      </c>
      <c r="T26" s="82">
        <f t="shared" si="8"/>
        <v>13.652892561983471</v>
      </c>
    </row>
    <row r="27" spans="1:20" ht="11.25" customHeight="1">
      <c r="A27" s="77" t="s">
        <v>14</v>
      </c>
      <c r="B27" s="25">
        <f t="shared" si="1"/>
        <v>5</v>
      </c>
      <c r="C27" s="90">
        <v>5</v>
      </c>
      <c r="D27" s="123">
        <v>0</v>
      </c>
      <c r="E27" s="78">
        <f t="shared" si="2"/>
        <v>83</v>
      </c>
      <c r="F27" s="92">
        <v>71</v>
      </c>
      <c r="G27" s="123">
        <v>0</v>
      </c>
      <c r="H27" s="92">
        <v>12</v>
      </c>
      <c r="I27" s="90">
        <f t="shared" si="3"/>
        <v>155</v>
      </c>
      <c r="J27" s="92">
        <v>85</v>
      </c>
      <c r="K27" s="90">
        <v>70</v>
      </c>
      <c r="L27" s="93">
        <v>5</v>
      </c>
      <c r="M27" s="90">
        <v>2</v>
      </c>
      <c r="N27" s="25">
        <f t="shared" si="4"/>
        <v>2341</v>
      </c>
      <c r="O27" s="95">
        <v>1232</v>
      </c>
      <c r="P27" s="25">
        <v>1109</v>
      </c>
      <c r="Q27" s="80">
        <f t="shared" si="5"/>
        <v>16.6</v>
      </c>
      <c r="R27" s="80">
        <f t="shared" si="6"/>
        <v>468.2</v>
      </c>
      <c r="S27" s="81">
        <f t="shared" si="7"/>
        <v>28.204819277108435</v>
      </c>
      <c r="T27" s="82">
        <f t="shared" si="8"/>
        <v>15.103225806451613</v>
      </c>
    </row>
    <row r="28" spans="1:20" ht="11.25" customHeight="1">
      <c r="A28" s="77" t="s">
        <v>15</v>
      </c>
      <c r="B28" s="25">
        <f t="shared" si="1"/>
        <v>4</v>
      </c>
      <c r="C28" s="90">
        <v>4</v>
      </c>
      <c r="D28" s="123">
        <v>0</v>
      </c>
      <c r="E28" s="78">
        <f t="shared" si="2"/>
        <v>70</v>
      </c>
      <c r="F28" s="92">
        <v>51</v>
      </c>
      <c r="G28" s="123">
        <v>0</v>
      </c>
      <c r="H28" s="92">
        <v>19</v>
      </c>
      <c r="I28" s="90">
        <f t="shared" si="3"/>
        <v>131</v>
      </c>
      <c r="J28" s="92">
        <v>84</v>
      </c>
      <c r="K28" s="90">
        <v>47</v>
      </c>
      <c r="L28" s="93">
        <v>4</v>
      </c>
      <c r="M28" s="123">
        <v>0</v>
      </c>
      <c r="N28" s="25">
        <f t="shared" si="4"/>
        <v>1688</v>
      </c>
      <c r="O28" s="95">
        <v>883</v>
      </c>
      <c r="P28" s="25">
        <v>805</v>
      </c>
      <c r="Q28" s="80">
        <f t="shared" si="5"/>
        <v>17.5</v>
      </c>
      <c r="R28" s="80">
        <f t="shared" si="6"/>
        <v>422</v>
      </c>
      <c r="S28" s="81">
        <f t="shared" si="7"/>
        <v>24.114285714285714</v>
      </c>
      <c r="T28" s="82">
        <f t="shared" si="8"/>
        <v>12.885496183206106</v>
      </c>
    </row>
    <row r="29" spans="1:20" ht="11.25" customHeight="1">
      <c r="A29" s="77" t="s">
        <v>16</v>
      </c>
      <c r="B29" s="25">
        <f t="shared" si="1"/>
        <v>9</v>
      </c>
      <c r="C29" s="90">
        <v>9</v>
      </c>
      <c r="D29" s="123">
        <v>0</v>
      </c>
      <c r="E29" s="78">
        <f t="shared" si="2"/>
        <v>101</v>
      </c>
      <c r="F29" s="92">
        <v>84</v>
      </c>
      <c r="G29" s="123">
        <v>0</v>
      </c>
      <c r="H29" s="92">
        <v>17</v>
      </c>
      <c r="I29" s="90">
        <f t="shared" si="3"/>
        <v>196</v>
      </c>
      <c r="J29" s="92">
        <v>108</v>
      </c>
      <c r="K29" s="90">
        <v>88</v>
      </c>
      <c r="L29" s="93">
        <v>10</v>
      </c>
      <c r="M29" s="123">
        <v>0</v>
      </c>
      <c r="N29" s="25">
        <f t="shared" si="4"/>
        <v>2609</v>
      </c>
      <c r="O29" s="95">
        <v>1327</v>
      </c>
      <c r="P29" s="25">
        <v>1282</v>
      </c>
      <c r="Q29" s="80">
        <f t="shared" si="5"/>
        <v>11.222222222222221</v>
      </c>
      <c r="R29" s="80">
        <f t="shared" si="6"/>
        <v>289.8888888888889</v>
      </c>
      <c r="S29" s="81">
        <f t="shared" si="7"/>
        <v>25.831683168316832</v>
      </c>
      <c r="T29" s="82">
        <f t="shared" si="8"/>
        <v>13.311224489795919</v>
      </c>
    </row>
    <row r="30" spans="1:20" ht="11.25" customHeight="1">
      <c r="A30" s="77" t="s">
        <v>17</v>
      </c>
      <c r="B30" s="25">
        <f t="shared" si="1"/>
        <v>5</v>
      </c>
      <c r="C30" s="90">
        <v>5</v>
      </c>
      <c r="D30" s="123">
        <v>0</v>
      </c>
      <c r="E30" s="78">
        <f t="shared" si="2"/>
        <v>74</v>
      </c>
      <c r="F30" s="92">
        <v>63</v>
      </c>
      <c r="G30" s="123">
        <v>0</v>
      </c>
      <c r="H30" s="92">
        <v>11</v>
      </c>
      <c r="I30" s="90">
        <f t="shared" si="3"/>
        <v>145</v>
      </c>
      <c r="J30" s="92">
        <v>88</v>
      </c>
      <c r="K30" s="90">
        <v>57</v>
      </c>
      <c r="L30" s="93">
        <v>6</v>
      </c>
      <c r="M30" s="126">
        <v>1</v>
      </c>
      <c r="N30" s="25">
        <f t="shared" si="4"/>
        <v>2089</v>
      </c>
      <c r="O30" s="95">
        <v>1078</v>
      </c>
      <c r="P30" s="25">
        <v>1011</v>
      </c>
      <c r="Q30" s="80">
        <f t="shared" si="5"/>
        <v>14.8</v>
      </c>
      <c r="R30" s="80">
        <f t="shared" si="6"/>
        <v>417.8</v>
      </c>
      <c r="S30" s="81">
        <f t="shared" si="7"/>
        <v>28.22972972972973</v>
      </c>
      <c r="T30" s="82">
        <f t="shared" si="8"/>
        <v>14.406896551724138</v>
      </c>
    </row>
    <row r="31" spans="1:20" ht="11.25" customHeight="1">
      <c r="A31" s="77" t="s">
        <v>18</v>
      </c>
      <c r="B31" s="25">
        <f t="shared" si="1"/>
        <v>3</v>
      </c>
      <c r="C31" s="90">
        <v>3</v>
      </c>
      <c r="D31" s="123">
        <v>0</v>
      </c>
      <c r="E31" s="78">
        <f t="shared" si="2"/>
        <v>46</v>
      </c>
      <c r="F31" s="92">
        <v>36</v>
      </c>
      <c r="G31" s="123">
        <v>0</v>
      </c>
      <c r="H31" s="92">
        <v>10</v>
      </c>
      <c r="I31" s="90">
        <f t="shared" si="3"/>
        <v>96</v>
      </c>
      <c r="J31" s="92">
        <v>56</v>
      </c>
      <c r="K31" s="90">
        <v>40</v>
      </c>
      <c r="L31" s="93">
        <v>4</v>
      </c>
      <c r="M31" s="123">
        <v>0</v>
      </c>
      <c r="N31" s="25">
        <f t="shared" si="4"/>
        <v>1188</v>
      </c>
      <c r="O31" s="95">
        <v>602</v>
      </c>
      <c r="P31" s="25">
        <v>586</v>
      </c>
      <c r="Q31" s="80">
        <f t="shared" si="5"/>
        <v>15.333333333333334</v>
      </c>
      <c r="R31" s="80">
        <f t="shared" si="6"/>
        <v>396</v>
      </c>
      <c r="S31" s="81">
        <f t="shared" si="7"/>
        <v>25.82608695652174</v>
      </c>
      <c r="T31" s="82">
        <f t="shared" si="8"/>
        <v>12.375</v>
      </c>
    </row>
    <row r="32" spans="1:20" ht="11.25" customHeight="1">
      <c r="A32" s="77" t="s">
        <v>19</v>
      </c>
      <c r="B32" s="25">
        <f t="shared" si="1"/>
        <v>1</v>
      </c>
      <c r="C32" s="90">
        <v>1</v>
      </c>
      <c r="D32" s="123">
        <v>0</v>
      </c>
      <c r="E32" s="78">
        <f t="shared" si="2"/>
        <v>21</v>
      </c>
      <c r="F32" s="92">
        <v>17</v>
      </c>
      <c r="G32" s="123">
        <v>0</v>
      </c>
      <c r="H32" s="92">
        <v>4</v>
      </c>
      <c r="I32" s="90">
        <f t="shared" si="3"/>
        <v>39</v>
      </c>
      <c r="J32" s="92">
        <v>22</v>
      </c>
      <c r="K32" s="90">
        <v>17</v>
      </c>
      <c r="L32" s="93">
        <v>1</v>
      </c>
      <c r="M32" s="123">
        <v>0</v>
      </c>
      <c r="N32" s="25">
        <f t="shared" si="4"/>
        <v>557</v>
      </c>
      <c r="O32" s="95">
        <v>284</v>
      </c>
      <c r="P32" s="25">
        <v>273</v>
      </c>
      <c r="Q32" s="80">
        <f t="shared" si="5"/>
        <v>21</v>
      </c>
      <c r="R32" s="80">
        <f t="shared" si="6"/>
        <v>557</v>
      </c>
      <c r="S32" s="81">
        <f t="shared" si="7"/>
        <v>26.523809523809526</v>
      </c>
      <c r="T32" s="82">
        <f t="shared" si="8"/>
        <v>14.282051282051283</v>
      </c>
    </row>
    <row r="33" spans="1:20" ht="11.25" customHeight="1">
      <c r="A33" s="77" t="s">
        <v>20</v>
      </c>
      <c r="B33" s="25">
        <f t="shared" si="1"/>
        <v>1</v>
      </c>
      <c r="C33" s="90">
        <v>1</v>
      </c>
      <c r="D33" s="123">
        <v>0</v>
      </c>
      <c r="E33" s="78">
        <f t="shared" si="2"/>
        <v>14</v>
      </c>
      <c r="F33" s="92">
        <v>12</v>
      </c>
      <c r="G33" s="123">
        <v>0</v>
      </c>
      <c r="H33" s="92">
        <v>2</v>
      </c>
      <c r="I33" s="90">
        <f t="shared" si="3"/>
        <v>30</v>
      </c>
      <c r="J33" s="92">
        <v>17</v>
      </c>
      <c r="K33" s="90">
        <v>13</v>
      </c>
      <c r="L33" s="93">
        <v>2</v>
      </c>
      <c r="M33" s="123">
        <v>0</v>
      </c>
      <c r="N33" s="25">
        <f t="shared" si="4"/>
        <v>390</v>
      </c>
      <c r="O33" s="95">
        <v>186</v>
      </c>
      <c r="P33" s="25">
        <v>204</v>
      </c>
      <c r="Q33" s="80">
        <f t="shared" si="5"/>
        <v>14</v>
      </c>
      <c r="R33" s="80">
        <f t="shared" si="6"/>
        <v>390</v>
      </c>
      <c r="S33" s="81">
        <f t="shared" si="7"/>
        <v>27.857142857142858</v>
      </c>
      <c r="T33" s="82">
        <f t="shared" si="8"/>
        <v>13</v>
      </c>
    </row>
    <row r="34" spans="1:20" ht="11.25" customHeight="1">
      <c r="A34" s="77" t="s">
        <v>21</v>
      </c>
      <c r="B34" s="25">
        <f t="shared" si="1"/>
        <v>7</v>
      </c>
      <c r="C34" s="90">
        <v>7</v>
      </c>
      <c r="D34" s="123">
        <v>0</v>
      </c>
      <c r="E34" s="78">
        <f t="shared" si="2"/>
        <v>70</v>
      </c>
      <c r="F34" s="92">
        <v>56</v>
      </c>
      <c r="G34" s="123">
        <v>0</v>
      </c>
      <c r="H34" s="92">
        <v>14</v>
      </c>
      <c r="I34" s="90">
        <f t="shared" si="3"/>
        <v>150</v>
      </c>
      <c r="J34" s="92">
        <v>80</v>
      </c>
      <c r="K34" s="90">
        <v>70</v>
      </c>
      <c r="L34" s="93">
        <v>8</v>
      </c>
      <c r="M34" s="123">
        <v>0</v>
      </c>
      <c r="N34" s="25">
        <f t="shared" si="4"/>
        <v>1800</v>
      </c>
      <c r="O34" s="95">
        <v>908</v>
      </c>
      <c r="P34" s="25">
        <v>892</v>
      </c>
      <c r="Q34" s="80">
        <f t="shared" si="5"/>
        <v>10</v>
      </c>
      <c r="R34" s="80">
        <f t="shared" si="6"/>
        <v>257.14285714285717</v>
      </c>
      <c r="S34" s="81">
        <f t="shared" si="7"/>
        <v>25.714285714285715</v>
      </c>
      <c r="T34" s="82">
        <f t="shared" si="8"/>
        <v>12</v>
      </c>
    </row>
    <row r="35" spans="1:20" ht="11.25" customHeight="1">
      <c r="A35" s="77" t="s">
        <v>67</v>
      </c>
      <c r="B35" s="25">
        <f t="shared" si="1"/>
        <v>1</v>
      </c>
      <c r="C35" s="90">
        <v>1</v>
      </c>
      <c r="D35" s="123">
        <v>0</v>
      </c>
      <c r="E35" s="78">
        <f t="shared" si="2"/>
        <v>8</v>
      </c>
      <c r="F35" s="92">
        <v>6</v>
      </c>
      <c r="G35" s="123">
        <v>0</v>
      </c>
      <c r="H35" s="92">
        <v>2</v>
      </c>
      <c r="I35" s="90">
        <f t="shared" si="3"/>
        <v>16</v>
      </c>
      <c r="J35" s="92">
        <v>8</v>
      </c>
      <c r="K35" s="90">
        <v>8</v>
      </c>
      <c r="L35" s="93">
        <v>1</v>
      </c>
      <c r="M35" s="123">
        <v>0</v>
      </c>
      <c r="N35" s="25">
        <f t="shared" si="4"/>
        <v>140</v>
      </c>
      <c r="O35" s="95">
        <v>78</v>
      </c>
      <c r="P35" s="25">
        <v>62</v>
      </c>
      <c r="Q35" s="80">
        <f t="shared" si="5"/>
        <v>8</v>
      </c>
      <c r="R35" s="80">
        <f t="shared" si="6"/>
        <v>140</v>
      </c>
      <c r="S35" s="81">
        <f t="shared" si="7"/>
        <v>17.5</v>
      </c>
      <c r="T35" s="82">
        <f t="shared" si="8"/>
        <v>8.75</v>
      </c>
    </row>
    <row r="36" spans="1:20" ht="11.25" customHeight="1">
      <c r="A36" s="77" t="s">
        <v>22</v>
      </c>
      <c r="B36" s="25">
        <f t="shared" si="1"/>
        <v>1</v>
      </c>
      <c r="C36" s="90">
        <v>1</v>
      </c>
      <c r="D36" s="123">
        <v>0</v>
      </c>
      <c r="E36" s="78">
        <f t="shared" si="2"/>
        <v>12</v>
      </c>
      <c r="F36" s="92">
        <v>10</v>
      </c>
      <c r="G36" s="123">
        <v>0</v>
      </c>
      <c r="H36" s="92">
        <v>2</v>
      </c>
      <c r="I36" s="90">
        <f t="shared" si="3"/>
        <v>25</v>
      </c>
      <c r="J36" s="92">
        <v>15</v>
      </c>
      <c r="K36" s="90">
        <v>10</v>
      </c>
      <c r="L36" s="93">
        <v>1</v>
      </c>
      <c r="M36" s="123">
        <v>0</v>
      </c>
      <c r="N36" s="25">
        <f t="shared" si="4"/>
        <v>315</v>
      </c>
      <c r="O36" s="95">
        <v>151</v>
      </c>
      <c r="P36" s="25">
        <v>164</v>
      </c>
      <c r="Q36" s="80">
        <f t="shared" si="5"/>
        <v>12</v>
      </c>
      <c r="R36" s="80">
        <f t="shared" si="6"/>
        <v>315</v>
      </c>
      <c r="S36" s="81">
        <f t="shared" si="7"/>
        <v>26.25</v>
      </c>
      <c r="T36" s="82">
        <f t="shared" si="8"/>
        <v>12.6</v>
      </c>
    </row>
    <row r="37" spans="1:20" ht="11.25" customHeight="1">
      <c r="A37" s="77" t="s">
        <v>23</v>
      </c>
      <c r="B37" s="25">
        <f t="shared" si="1"/>
        <v>1</v>
      </c>
      <c r="C37" s="90">
        <v>1</v>
      </c>
      <c r="D37" s="123">
        <v>0</v>
      </c>
      <c r="E37" s="78">
        <f t="shared" si="2"/>
        <v>11</v>
      </c>
      <c r="F37" s="92">
        <v>9</v>
      </c>
      <c r="G37" s="123">
        <v>0</v>
      </c>
      <c r="H37" s="92">
        <v>2</v>
      </c>
      <c r="I37" s="90">
        <f t="shared" si="3"/>
        <v>25</v>
      </c>
      <c r="J37" s="92">
        <v>18</v>
      </c>
      <c r="K37" s="90">
        <v>7</v>
      </c>
      <c r="L37" s="93">
        <v>1</v>
      </c>
      <c r="M37" s="123">
        <v>0</v>
      </c>
      <c r="N37" s="25">
        <f t="shared" si="4"/>
        <v>286</v>
      </c>
      <c r="O37" s="95">
        <v>146</v>
      </c>
      <c r="P37" s="25">
        <v>140</v>
      </c>
      <c r="Q37" s="80">
        <f t="shared" si="5"/>
        <v>11</v>
      </c>
      <c r="R37" s="80">
        <f t="shared" si="6"/>
        <v>286</v>
      </c>
      <c r="S37" s="81">
        <f t="shared" si="7"/>
        <v>26</v>
      </c>
      <c r="T37" s="82">
        <f t="shared" si="8"/>
        <v>11.44</v>
      </c>
    </row>
    <row r="38" spans="1:20" ht="11.25" customHeight="1">
      <c r="A38" s="77" t="s">
        <v>24</v>
      </c>
      <c r="B38" s="25">
        <f t="shared" si="1"/>
        <v>7</v>
      </c>
      <c r="C38" s="90">
        <v>7</v>
      </c>
      <c r="D38" s="123">
        <v>0</v>
      </c>
      <c r="E38" s="78">
        <f t="shared" si="2"/>
        <v>58</v>
      </c>
      <c r="F38" s="92">
        <v>43</v>
      </c>
      <c r="G38" s="123">
        <v>0</v>
      </c>
      <c r="H38" s="92">
        <v>15</v>
      </c>
      <c r="I38" s="90">
        <f t="shared" si="3"/>
        <v>135</v>
      </c>
      <c r="J38" s="92">
        <v>73</v>
      </c>
      <c r="K38" s="90">
        <v>62</v>
      </c>
      <c r="L38" s="93">
        <v>8</v>
      </c>
      <c r="M38" s="123">
        <v>0</v>
      </c>
      <c r="N38" s="25">
        <f t="shared" si="4"/>
        <v>1271</v>
      </c>
      <c r="O38" s="95">
        <v>648</v>
      </c>
      <c r="P38" s="25">
        <v>623</v>
      </c>
      <c r="Q38" s="80">
        <f t="shared" si="5"/>
        <v>8.285714285714286</v>
      </c>
      <c r="R38" s="80">
        <f t="shared" si="6"/>
        <v>181.57142857142858</v>
      </c>
      <c r="S38" s="81">
        <f t="shared" si="7"/>
        <v>21.913793103448278</v>
      </c>
      <c r="T38" s="82">
        <f t="shared" si="8"/>
        <v>9.414814814814815</v>
      </c>
    </row>
    <row r="39" spans="1:20" ht="11.25" customHeight="1">
      <c r="A39" s="77" t="s">
        <v>25</v>
      </c>
      <c r="B39" s="25">
        <f t="shared" si="1"/>
        <v>5</v>
      </c>
      <c r="C39" s="90">
        <v>5</v>
      </c>
      <c r="D39" s="123">
        <v>0</v>
      </c>
      <c r="E39" s="78">
        <f t="shared" si="2"/>
        <v>66</v>
      </c>
      <c r="F39" s="92">
        <v>52</v>
      </c>
      <c r="G39" s="123">
        <v>0</v>
      </c>
      <c r="H39" s="92">
        <v>14</v>
      </c>
      <c r="I39" s="90">
        <f t="shared" si="3"/>
        <v>134</v>
      </c>
      <c r="J39" s="92">
        <v>70</v>
      </c>
      <c r="K39" s="90">
        <v>64</v>
      </c>
      <c r="L39" s="93">
        <v>6</v>
      </c>
      <c r="M39" s="123">
        <v>0</v>
      </c>
      <c r="N39" s="25">
        <f t="shared" si="4"/>
        <v>1676</v>
      </c>
      <c r="O39" s="95">
        <v>862</v>
      </c>
      <c r="P39" s="25">
        <v>814</v>
      </c>
      <c r="Q39" s="80">
        <f t="shared" si="5"/>
        <v>13.2</v>
      </c>
      <c r="R39" s="80">
        <f t="shared" si="6"/>
        <v>335.2</v>
      </c>
      <c r="S39" s="81">
        <f t="shared" si="7"/>
        <v>25.393939393939394</v>
      </c>
      <c r="T39" s="82">
        <f t="shared" si="8"/>
        <v>12.507462686567164</v>
      </c>
    </row>
    <row r="40" spans="1:20" ht="11.25" customHeight="1">
      <c r="A40" s="102" t="s">
        <v>26</v>
      </c>
      <c r="B40" s="28">
        <f t="shared" si="1"/>
        <v>3</v>
      </c>
      <c r="C40" s="106">
        <v>3</v>
      </c>
      <c r="D40" s="108">
        <v>0</v>
      </c>
      <c r="E40" s="132">
        <f t="shared" si="2"/>
        <v>35</v>
      </c>
      <c r="F40" s="105">
        <v>27</v>
      </c>
      <c r="G40" s="108">
        <v>0</v>
      </c>
      <c r="H40" s="105">
        <v>8</v>
      </c>
      <c r="I40" s="106">
        <f t="shared" si="3"/>
        <v>73</v>
      </c>
      <c r="J40" s="105">
        <v>39</v>
      </c>
      <c r="K40" s="106">
        <v>34</v>
      </c>
      <c r="L40" s="107">
        <v>3</v>
      </c>
      <c r="M40" s="138">
        <v>0</v>
      </c>
      <c r="N40" s="28">
        <f t="shared" si="4"/>
        <v>851</v>
      </c>
      <c r="O40" s="133">
        <v>407</v>
      </c>
      <c r="P40" s="28">
        <v>444</v>
      </c>
      <c r="Q40" s="110">
        <f t="shared" si="5"/>
        <v>11.666666666666666</v>
      </c>
      <c r="R40" s="110">
        <f t="shared" si="6"/>
        <v>283.6666666666667</v>
      </c>
      <c r="S40" s="111">
        <f t="shared" si="7"/>
        <v>24.314285714285713</v>
      </c>
      <c r="T40" s="112">
        <f t="shared" si="8"/>
        <v>11.657534246575343</v>
      </c>
    </row>
  </sheetData>
  <sheetProtection/>
  <mergeCells count="10">
    <mergeCell ref="S2:S3"/>
    <mergeCell ref="T2:T3"/>
    <mergeCell ref="L2:L3"/>
    <mergeCell ref="M2:M3"/>
    <mergeCell ref="A2:A3"/>
    <mergeCell ref="B2:D2"/>
    <mergeCell ref="E2:H2"/>
    <mergeCell ref="I2:K2"/>
    <mergeCell ref="N2:P2"/>
    <mergeCell ref="Q2:R2"/>
  </mergeCells>
  <printOptions horizontalCentered="1"/>
  <pageMargins left="0.2755905511811024" right="0.2755905511811024" top="0.3937007874015748" bottom="0.5118110236220472" header="0.2755905511811024" footer="0.2362204724409449"/>
  <pageSetup firstPageNumber="46" useFirstPageNumber="1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11" max="39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/>
  </sheetPr>
  <dimension ref="A1:T49"/>
  <sheetViews>
    <sheetView zoomScale="150" zoomScaleNormal="150" workbookViewId="0" topLeftCell="A19">
      <selection activeCell="E13" sqref="E13"/>
    </sheetView>
  </sheetViews>
  <sheetFormatPr defaultColWidth="9.00390625" defaultRowHeight="13.5"/>
  <cols>
    <col min="1" max="1" width="9.625" style="46" customWidth="1"/>
    <col min="2" max="4" width="3.00390625" style="46" customWidth="1"/>
    <col min="5" max="5" width="4.375" style="46" customWidth="1"/>
    <col min="6" max="6" width="4.125" style="46" customWidth="1"/>
    <col min="7" max="8" width="3.00390625" style="46" customWidth="1"/>
    <col min="9" max="9" width="4.375" style="46" customWidth="1"/>
    <col min="10" max="11" width="4.125" style="46" customWidth="1"/>
    <col min="12" max="13" width="5.125" style="46" customWidth="1"/>
    <col min="14" max="16" width="5.25390625" style="46" customWidth="1"/>
    <col min="17" max="20" width="4.875" style="46" customWidth="1"/>
    <col min="21" max="16384" width="9.00390625" style="46" customWidth="1"/>
  </cols>
  <sheetData>
    <row r="1" spans="1:20" ht="18.75" customHeight="1">
      <c r="A1" s="176" t="s">
        <v>54</v>
      </c>
      <c r="B1" s="191" t="s">
        <v>73</v>
      </c>
      <c r="C1" s="191"/>
      <c r="D1" s="191"/>
      <c r="E1" s="191" t="s">
        <v>55</v>
      </c>
      <c r="F1" s="191"/>
      <c r="G1" s="191"/>
      <c r="H1" s="191"/>
      <c r="I1" s="191" t="s">
        <v>56</v>
      </c>
      <c r="J1" s="191"/>
      <c r="K1" s="192"/>
      <c r="L1" s="184" t="s">
        <v>126</v>
      </c>
      <c r="M1" s="186" t="s">
        <v>125</v>
      </c>
      <c r="N1" s="191" t="s">
        <v>74</v>
      </c>
      <c r="O1" s="193"/>
      <c r="P1" s="193"/>
      <c r="Q1" s="180" t="s">
        <v>104</v>
      </c>
      <c r="R1" s="178"/>
      <c r="S1" s="180" t="s">
        <v>77</v>
      </c>
      <c r="T1" s="182" t="s">
        <v>78</v>
      </c>
    </row>
    <row r="2" spans="1:20" ht="18.75" customHeight="1">
      <c r="A2" s="188"/>
      <c r="B2" s="47" t="s">
        <v>58</v>
      </c>
      <c r="C2" s="47" t="s">
        <v>59</v>
      </c>
      <c r="D2" s="47" t="s">
        <v>60</v>
      </c>
      <c r="E2" s="47" t="s">
        <v>58</v>
      </c>
      <c r="F2" s="47" t="s">
        <v>61</v>
      </c>
      <c r="G2" s="47" t="s">
        <v>62</v>
      </c>
      <c r="H2" s="47" t="s">
        <v>63</v>
      </c>
      <c r="I2" s="47" t="s">
        <v>58</v>
      </c>
      <c r="J2" s="47" t="s">
        <v>64</v>
      </c>
      <c r="K2" s="71" t="s">
        <v>65</v>
      </c>
      <c r="L2" s="185"/>
      <c r="M2" s="187"/>
      <c r="N2" s="47" t="s">
        <v>58</v>
      </c>
      <c r="O2" s="47" t="s">
        <v>64</v>
      </c>
      <c r="P2" s="47" t="s">
        <v>65</v>
      </c>
      <c r="Q2" s="48" t="s">
        <v>106</v>
      </c>
      <c r="R2" s="48" t="s">
        <v>76</v>
      </c>
      <c r="S2" s="181"/>
      <c r="T2" s="183"/>
    </row>
    <row r="3" spans="1:20" ht="3" customHeight="1">
      <c r="A3" s="72"/>
      <c r="B3" s="113"/>
      <c r="C3" s="113"/>
      <c r="D3" s="113"/>
      <c r="E3" s="115"/>
      <c r="F3" s="113"/>
      <c r="G3" s="116"/>
      <c r="H3" s="113"/>
      <c r="I3" s="116"/>
      <c r="J3" s="113"/>
      <c r="K3" s="116"/>
      <c r="L3" s="117"/>
      <c r="M3" s="118"/>
      <c r="N3" s="113"/>
      <c r="O3" s="116"/>
      <c r="P3" s="113"/>
      <c r="Q3" s="139"/>
      <c r="R3" s="119"/>
      <c r="S3" s="120"/>
      <c r="T3" s="121"/>
    </row>
    <row r="4" spans="1:20" s="51" customFormat="1" ht="9.75" customHeight="1">
      <c r="A4" s="83" t="s">
        <v>68</v>
      </c>
      <c r="B4" s="20">
        <f>SUM(B5:B21)</f>
        <v>36</v>
      </c>
      <c r="C4" s="20">
        <f aca="true" t="shared" si="0" ref="C4:P4">SUM(C5:C21)</f>
        <v>36</v>
      </c>
      <c r="D4" s="140">
        <f t="shared" si="0"/>
        <v>0</v>
      </c>
      <c r="E4" s="84">
        <f t="shared" si="0"/>
        <v>384</v>
      </c>
      <c r="F4" s="20">
        <f t="shared" si="0"/>
        <v>311</v>
      </c>
      <c r="G4" s="140">
        <f t="shared" si="0"/>
        <v>0</v>
      </c>
      <c r="H4" s="20">
        <f t="shared" si="0"/>
        <v>73</v>
      </c>
      <c r="I4" s="85">
        <f t="shared" si="0"/>
        <v>847</v>
      </c>
      <c r="J4" s="20">
        <f t="shared" si="0"/>
        <v>467</v>
      </c>
      <c r="K4" s="85">
        <f t="shared" si="0"/>
        <v>380</v>
      </c>
      <c r="L4" s="21">
        <f t="shared" si="0"/>
        <v>44</v>
      </c>
      <c r="M4" s="85">
        <f t="shared" si="0"/>
        <v>6</v>
      </c>
      <c r="N4" s="20">
        <f t="shared" si="0"/>
        <v>9618</v>
      </c>
      <c r="O4" s="85">
        <f t="shared" si="0"/>
        <v>4886</v>
      </c>
      <c r="P4" s="20">
        <f t="shared" si="0"/>
        <v>4732</v>
      </c>
      <c r="Q4" s="141">
        <f>E4/B4</f>
        <v>10.666666666666666</v>
      </c>
      <c r="R4" s="86">
        <f aca="true" t="shared" si="1" ref="R4:R39">N4/C4</f>
        <v>267.1666666666667</v>
      </c>
      <c r="S4" s="87">
        <f aca="true" t="shared" si="2" ref="S4:S39">N4/E4</f>
        <v>25.046875</v>
      </c>
      <c r="T4" s="88">
        <f aca="true" t="shared" si="3" ref="T4:T39">N4/I4</f>
        <v>11.355371900826446</v>
      </c>
    </row>
    <row r="5" spans="1:20" ht="9.75" customHeight="1">
      <c r="A5" s="77" t="s">
        <v>27</v>
      </c>
      <c r="B5" s="25">
        <f aca="true" t="shared" si="4" ref="B5:B39">C5+D5</f>
        <v>4</v>
      </c>
      <c r="C5" s="92">
        <v>4</v>
      </c>
      <c r="D5" s="142">
        <v>0</v>
      </c>
      <c r="E5" s="78">
        <f aca="true" t="shared" si="5" ref="E5:E35">F5+G5+H5</f>
        <v>51</v>
      </c>
      <c r="F5" s="92">
        <v>42</v>
      </c>
      <c r="G5" s="142">
        <v>0</v>
      </c>
      <c r="H5" s="92">
        <v>9</v>
      </c>
      <c r="I5" s="90">
        <f aca="true" t="shared" si="6" ref="I5:I39">J5+K5</f>
        <v>108</v>
      </c>
      <c r="J5" s="92">
        <v>67</v>
      </c>
      <c r="K5" s="90">
        <v>41</v>
      </c>
      <c r="L5" s="93">
        <v>5</v>
      </c>
      <c r="M5" s="143">
        <v>1</v>
      </c>
      <c r="N5" s="25">
        <f aca="true" t="shared" si="7" ref="N5:N39">O5+P5</f>
        <v>1385</v>
      </c>
      <c r="O5" s="95">
        <v>706</v>
      </c>
      <c r="P5" s="25">
        <v>679</v>
      </c>
      <c r="Q5" s="144">
        <f aca="true" t="shared" si="8" ref="Q5:Q39">E5/B5</f>
        <v>12.75</v>
      </c>
      <c r="R5" s="80">
        <f t="shared" si="1"/>
        <v>346.25</v>
      </c>
      <c r="S5" s="81">
        <f t="shared" si="2"/>
        <v>27.15686274509804</v>
      </c>
      <c r="T5" s="82">
        <f t="shared" si="3"/>
        <v>12.824074074074074</v>
      </c>
    </row>
    <row r="6" spans="1:20" ht="9.75" customHeight="1">
      <c r="A6" s="77" t="s">
        <v>28</v>
      </c>
      <c r="B6" s="25">
        <f t="shared" si="4"/>
        <v>6</v>
      </c>
      <c r="C6" s="92">
        <v>6</v>
      </c>
      <c r="D6" s="142">
        <v>0</v>
      </c>
      <c r="E6" s="78">
        <f t="shared" si="5"/>
        <v>52</v>
      </c>
      <c r="F6" s="92">
        <v>42</v>
      </c>
      <c r="G6" s="142">
        <v>0</v>
      </c>
      <c r="H6" s="92">
        <v>10</v>
      </c>
      <c r="I6" s="90">
        <f t="shared" si="6"/>
        <v>122</v>
      </c>
      <c r="J6" s="92">
        <v>67</v>
      </c>
      <c r="K6" s="90">
        <v>55</v>
      </c>
      <c r="L6" s="93">
        <v>7</v>
      </c>
      <c r="M6" s="145">
        <v>1</v>
      </c>
      <c r="N6" s="25">
        <f t="shared" si="7"/>
        <v>1169</v>
      </c>
      <c r="O6" s="95">
        <v>625</v>
      </c>
      <c r="P6" s="25">
        <v>544</v>
      </c>
      <c r="Q6" s="144">
        <f t="shared" si="8"/>
        <v>8.666666666666666</v>
      </c>
      <c r="R6" s="80">
        <f t="shared" si="1"/>
        <v>194.83333333333334</v>
      </c>
      <c r="S6" s="81">
        <f t="shared" si="2"/>
        <v>22.48076923076923</v>
      </c>
      <c r="T6" s="82">
        <f t="shared" si="3"/>
        <v>9.581967213114755</v>
      </c>
    </row>
    <row r="7" spans="1:20" ht="9.75" customHeight="1">
      <c r="A7" s="77" t="s">
        <v>90</v>
      </c>
      <c r="B7" s="25">
        <f t="shared" si="4"/>
        <v>3</v>
      </c>
      <c r="C7" s="92">
        <v>3</v>
      </c>
      <c r="D7" s="142">
        <v>0</v>
      </c>
      <c r="E7" s="78">
        <f t="shared" si="5"/>
        <v>42</v>
      </c>
      <c r="F7" s="92">
        <v>36</v>
      </c>
      <c r="G7" s="142">
        <v>0</v>
      </c>
      <c r="H7" s="92">
        <v>6</v>
      </c>
      <c r="I7" s="90">
        <f t="shared" si="6"/>
        <v>91</v>
      </c>
      <c r="J7" s="92">
        <v>49</v>
      </c>
      <c r="K7" s="90">
        <v>42</v>
      </c>
      <c r="L7" s="93">
        <v>4</v>
      </c>
      <c r="M7" s="142">
        <v>0</v>
      </c>
      <c r="N7" s="25">
        <f t="shared" si="7"/>
        <v>1176</v>
      </c>
      <c r="O7" s="95">
        <v>590</v>
      </c>
      <c r="P7" s="25">
        <v>586</v>
      </c>
      <c r="Q7" s="144">
        <f t="shared" si="8"/>
        <v>14</v>
      </c>
      <c r="R7" s="80">
        <f t="shared" si="1"/>
        <v>392</v>
      </c>
      <c r="S7" s="81">
        <f t="shared" si="2"/>
        <v>28</v>
      </c>
      <c r="T7" s="82">
        <f t="shared" si="3"/>
        <v>12.923076923076923</v>
      </c>
    </row>
    <row r="8" spans="1:20" ht="9.75" customHeight="1">
      <c r="A8" s="77" t="s">
        <v>29</v>
      </c>
      <c r="B8" s="25">
        <f t="shared" si="4"/>
        <v>1</v>
      </c>
      <c r="C8" s="92">
        <v>1</v>
      </c>
      <c r="D8" s="142">
        <v>0</v>
      </c>
      <c r="E8" s="78">
        <f t="shared" si="5"/>
        <v>12</v>
      </c>
      <c r="F8" s="92">
        <v>10</v>
      </c>
      <c r="G8" s="142">
        <v>0</v>
      </c>
      <c r="H8" s="92">
        <v>2</v>
      </c>
      <c r="I8" s="90">
        <f t="shared" si="6"/>
        <v>25</v>
      </c>
      <c r="J8" s="92">
        <v>14</v>
      </c>
      <c r="K8" s="90">
        <v>11</v>
      </c>
      <c r="L8" s="93">
        <v>1</v>
      </c>
      <c r="M8" s="142">
        <v>0</v>
      </c>
      <c r="N8" s="25">
        <f t="shared" si="7"/>
        <v>329</v>
      </c>
      <c r="O8" s="25">
        <v>166</v>
      </c>
      <c r="P8" s="25">
        <v>163</v>
      </c>
      <c r="Q8" s="144">
        <f t="shared" si="8"/>
        <v>12</v>
      </c>
      <c r="R8" s="80">
        <f t="shared" si="1"/>
        <v>329</v>
      </c>
      <c r="S8" s="81">
        <f t="shared" si="2"/>
        <v>27.416666666666668</v>
      </c>
      <c r="T8" s="82">
        <f t="shared" si="3"/>
        <v>13.16</v>
      </c>
    </row>
    <row r="9" spans="1:20" ht="9.75" customHeight="1">
      <c r="A9" s="77" t="s">
        <v>30</v>
      </c>
      <c r="B9" s="25">
        <f t="shared" si="4"/>
        <v>2</v>
      </c>
      <c r="C9" s="92">
        <v>2</v>
      </c>
      <c r="D9" s="142">
        <v>0</v>
      </c>
      <c r="E9" s="78">
        <f t="shared" si="5"/>
        <v>24</v>
      </c>
      <c r="F9" s="92">
        <v>18</v>
      </c>
      <c r="G9" s="142">
        <v>0</v>
      </c>
      <c r="H9" s="92">
        <v>6</v>
      </c>
      <c r="I9" s="90">
        <f t="shared" si="6"/>
        <v>53</v>
      </c>
      <c r="J9" s="92">
        <v>23</v>
      </c>
      <c r="K9" s="90">
        <v>30</v>
      </c>
      <c r="L9" s="93">
        <v>3</v>
      </c>
      <c r="M9" s="142">
        <v>0</v>
      </c>
      <c r="N9" s="25">
        <f t="shared" si="7"/>
        <v>580</v>
      </c>
      <c r="O9" s="25">
        <v>301</v>
      </c>
      <c r="P9" s="25">
        <v>279</v>
      </c>
      <c r="Q9" s="144">
        <f t="shared" si="8"/>
        <v>12</v>
      </c>
      <c r="R9" s="80">
        <f t="shared" si="1"/>
        <v>290</v>
      </c>
      <c r="S9" s="81">
        <f t="shared" si="2"/>
        <v>24.166666666666668</v>
      </c>
      <c r="T9" s="82">
        <f t="shared" si="3"/>
        <v>10.943396226415095</v>
      </c>
    </row>
    <row r="10" spans="1:20" ht="9.75" customHeight="1">
      <c r="A10" s="77" t="s">
        <v>31</v>
      </c>
      <c r="B10" s="25">
        <f t="shared" si="4"/>
        <v>1</v>
      </c>
      <c r="C10" s="92">
        <v>1</v>
      </c>
      <c r="D10" s="142">
        <v>0</v>
      </c>
      <c r="E10" s="78">
        <f t="shared" si="5"/>
        <v>8</v>
      </c>
      <c r="F10" s="92">
        <v>6</v>
      </c>
      <c r="G10" s="142">
        <v>0</v>
      </c>
      <c r="H10" s="92">
        <v>2</v>
      </c>
      <c r="I10" s="90">
        <f t="shared" si="6"/>
        <v>17</v>
      </c>
      <c r="J10" s="92">
        <v>9</v>
      </c>
      <c r="K10" s="90">
        <v>8</v>
      </c>
      <c r="L10" s="93">
        <v>1</v>
      </c>
      <c r="M10" s="142">
        <v>0</v>
      </c>
      <c r="N10" s="25">
        <f t="shared" si="7"/>
        <v>175</v>
      </c>
      <c r="O10" s="95">
        <v>87</v>
      </c>
      <c r="P10" s="25">
        <v>88</v>
      </c>
      <c r="Q10" s="144">
        <f t="shared" si="8"/>
        <v>8</v>
      </c>
      <c r="R10" s="80">
        <f t="shared" si="1"/>
        <v>175</v>
      </c>
      <c r="S10" s="81">
        <f t="shared" si="2"/>
        <v>21.875</v>
      </c>
      <c r="T10" s="82">
        <f t="shared" si="3"/>
        <v>10.294117647058824</v>
      </c>
    </row>
    <row r="11" spans="1:20" ht="9.75" customHeight="1">
      <c r="A11" s="77" t="s">
        <v>32</v>
      </c>
      <c r="B11" s="25">
        <f t="shared" si="4"/>
        <v>7</v>
      </c>
      <c r="C11" s="92">
        <v>7</v>
      </c>
      <c r="D11" s="142">
        <v>0</v>
      </c>
      <c r="E11" s="78">
        <f t="shared" si="5"/>
        <v>81</v>
      </c>
      <c r="F11" s="92">
        <v>67</v>
      </c>
      <c r="G11" s="142">
        <v>0</v>
      </c>
      <c r="H11" s="92">
        <v>14</v>
      </c>
      <c r="I11" s="90">
        <f t="shared" si="6"/>
        <v>170</v>
      </c>
      <c r="J11" s="92">
        <v>95</v>
      </c>
      <c r="K11" s="90">
        <v>75</v>
      </c>
      <c r="L11" s="93">
        <v>9</v>
      </c>
      <c r="M11" s="90">
        <v>1</v>
      </c>
      <c r="N11" s="25">
        <f t="shared" si="7"/>
        <v>2146</v>
      </c>
      <c r="O11" s="95">
        <v>1060</v>
      </c>
      <c r="P11" s="25">
        <v>1086</v>
      </c>
      <c r="Q11" s="144">
        <f t="shared" si="8"/>
        <v>11.571428571428571</v>
      </c>
      <c r="R11" s="80">
        <f t="shared" si="1"/>
        <v>306.57142857142856</v>
      </c>
      <c r="S11" s="81">
        <f t="shared" si="2"/>
        <v>26.493827160493826</v>
      </c>
      <c r="T11" s="82">
        <f t="shared" si="3"/>
        <v>12.623529411764705</v>
      </c>
    </row>
    <row r="12" spans="1:20" ht="9.75" customHeight="1">
      <c r="A12" s="77" t="s">
        <v>33</v>
      </c>
      <c r="B12" s="25">
        <f t="shared" si="4"/>
        <v>1</v>
      </c>
      <c r="C12" s="92">
        <v>1</v>
      </c>
      <c r="D12" s="142">
        <v>0</v>
      </c>
      <c r="E12" s="78">
        <f t="shared" si="5"/>
        <v>11</v>
      </c>
      <c r="F12" s="92">
        <v>9</v>
      </c>
      <c r="G12" s="142">
        <v>0</v>
      </c>
      <c r="H12" s="92">
        <v>2</v>
      </c>
      <c r="I12" s="90">
        <f t="shared" si="6"/>
        <v>26</v>
      </c>
      <c r="J12" s="92">
        <v>12</v>
      </c>
      <c r="K12" s="90">
        <v>14</v>
      </c>
      <c r="L12" s="93">
        <v>1</v>
      </c>
      <c r="M12" s="142">
        <v>0</v>
      </c>
      <c r="N12" s="25">
        <f t="shared" si="7"/>
        <v>326</v>
      </c>
      <c r="O12" s="95">
        <v>170</v>
      </c>
      <c r="P12" s="25">
        <v>156</v>
      </c>
      <c r="Q12" s="144">
        <f t="shared" si="8"/>
        <v>11</v>
      </c>
      <c r="R12" s="80">
        <f t="shared" si="1"/>
        <v>326</v>
      </c>
      <c r="S12" s="81">
        <f t="shared" si="2"/>
        <v>29.636363636363637</v>
      </c>
      <c r="T12" s="82">
        <f t="shared" si="3"/>
        <v>12.538461538461538</v>
      </c>
    </row>
    <row r="13" spans="1:20" ht="9.75" customHeight="1">
      <c r="A13" s="77" t="s">
        <v>34</v>
      </c>
      <c r="B13" s="25">
        <f t="shared" si="4"/>
        <v>1</v>
      </c>
      <c r="C13" s="92">
        <v>1</v>
      </c>
      <c r="D13" s="142">
        <v>0</v>
      </c>
      <c r="E13" s="78">
        <f t="shared" si="5"/>
        <v>10</v>
      </c>
      <c r="F13" s="92">
        <v>8</v>
      </c>
      <c r="G13" s="142">
        <v>0</v>
      </c>
      <c r="H13" s="92">
        <v>2</v>
      </c>
      <c r="I13" s="90">
        <f t="shared" si="6"/>
        <v>22</v>
      </c>
      <c r="J13" s="92">
        <v>13</v>
      </c>
      <c r="K13" s="90">
        <v>9</v>
      </c>
      <c r="L13" s="93">
        <v>1</v>
      </c>
      <c r="M13" s="142">
        <v>0</v>
      </c>
      <c r="N13" s="25">
        <f t="shared" si="7"/>
        <v>222</v>
      </c>
      <c r="O13" s="95">
        <v>111</v>
      </c>
      <c r="P13" s="25">
        <v>111</v>
      </c>
      <c r="Q13" s="144">
        <f t="shared" si="8"/>
        <v>10</v>
      </c>
      <c r="R13" s="80">
        <f t="shared" si="1"/>
        <v>222</v>
      </c>
      <c r="S13" s="81">
        <f t="shared" si="2"/>
        <v>22.2</v>
      </c>
      <c r="T13" s="82">
        <f t="shared" si="3"/>
        <v>10.090909090909092</v>
      </c>
    </row>
    <row r="14" spans="1:20" ht="9.75" customHeight="1">
      <c r="A14" s="77" t="s">
        <v>35</v>
      </c>
      <c r="B14" s="25">
        <f t="shared" si="4"/>
        <v>1</v>
      </c>
      <c r="C14" s="92">
        <v>1</v>
      </c>
      <c r="D14" s="142">
        <v>0</v>
      </c>
      <c r="E14" s="78">
        <f t="shared" si="5"/>
        <v>8</v>
      </c>
      <c r="F14" s="92">
        <v>6</v>
      </c>
      <c r="G14" s="142">
        <v>0</v>
      </c>
      <c r="H14" s="92">
        <v>2</v>
      </c>
      <c r="I14" s="90">
        <f t="shared" si="6"/>
        <v>16</v>
      </c>
      <c r="J14" s="92">
        <v>10</v>
      </c>
      <c r="K14" s="90">
        <v>6</v>
      </c>
      <c r="L14" s="93">
        <v>1</v>
      </c>
      <c r="M14" s="90">
        <v>2</v>
      </c>
      <c r="N14" s="25">
        <f t="shared" si="7"/>
        <v>121</v>
      </c>
      <c r="O14" s="95">
        <v>63</v>
      </c>
      <c r="P14" s="25">
        <v>58</v>
      </c>
      <c r="Q14" s="144">
        <f t="shared" si="8"/>
        <v>8</v>
      </c>
      <c r="R14" s="80">
        <f t="shared" si="1"/>
        <v>121</v>
      </c>
      <c r="S14" s="81">
        <f t="shared" si="2"/>
        <v>15.125</v>
      </c>
      <c r="T14" s="82">
        <f t="shared" si="3"/>
        <v>7.5625</v>
      </c>
    </row>
    <row r="15" spans="1:20" ht="9.75" customHeight="1">
      <c r="A15" s="77" t="s">
        <v>36</v>
      </c>
      <c r="B15" s="25">
        <f t="shared" si="4"/>
        <v>1</v>
      </c>
      <c r="C15" s="92">
        <v>1</v>
      </c>
      <c r="D15" s="142">
        <v>0</v>
      </c>
      <c r="E15" s="78">
        <f t="shared" si="5"/>
        <v>8</v>
      </c>
      <c r="F15" s="92">
        <v>6</v>
      </c>
      <c r="G15" s="142">
        <v>0</v>
      </c>
      <c r="H15" s="92">
        <v>2</v>
      </c>
      <c r="I15" s="90">
        <f t="shared" si="6"/>
        <v>19</v>
      </c>
      <c r="J15" s="92">
        <v>11</v>
      </c>
      <c r="K15" s="90">
        <v>8</v>
      </c>
      <c r="L15" s="93">
        <v>1</v>
      </c>
      <c r="M15" s="142">
        <v>0</v>
      </c>
      <c r="N15" s="25">
        <f t="shared" si="7"/>
        <v>145</v>
      </c>
      <c r="O15" s="95">
        <v>72</v>
      </c>
      <c r="P15" s="25">
        <v>73</v>
      </c>
      <c r="Q15" s="144">
        <f t="shared" si="8"/>
        <v>8</v>
      </c>
      <c r="R15" s="80">
        <f t="shared" si="1"/>
        <v>145</v>
      </c>
      <c r="S15" s="81">
        <f t="shared" si="2"/>
        <v>18.125</v>
      </c>
      <c r="T15" s="82">
        <f t="shared" si="3"/>
        <v>7.631578947368421</v>
      </c>
    </row>
    <row r="16" spans="1:20" ht="9.75" customHeight="1">
      <c r="A16" s="77" t="s">
        <v>37</v>
      </c>
      <c r="B16" s="25">
        <f t="shared" si="4"/>
        <v>1</v>
      </c>
      <c r="C16" s="92">
        <v>1</v>
      </c>
      <c r="D16" s="142">
        <v>0</v>
      </c>
      <c r="E16" s="78">
        <f t="shared" si="5"/>
        <v>8</v>
      </c>
      <c r="F16" s="92">
        <v>6</v>
      </c>
      <c r="G16" s="142">
        <v>0</v>
      </c>
      <c r="H16" s="92">
        <v>2</v>
      </c>
      <c r="I16" s="90">
        <f t="shared" si="6"/>
        <v>17</v>
      </c>
      <c r="J16" s="92">
        <v>10</v>
      </c>
      <c r="K16" s="90">
        <v>7</v>
      </c>
      <c r="L16" s="93">
        <v>1</v>
      </c>
      <c r="M16" s="142">
        <v>0</v>
      </c>
      <c r="N16" s="25">
        <f t="shared" si="7"/>
        <v>139</v>
      </c>
      <c r="O16" s="95">
        <v>69</v>
      </c>
      <c r="P16" s="25">
        <v>70</v>
      </c>
      <c r="Q16" s="144">
        <f t="shared" si="8"/>
        <v>8</v>
      </c>
      <c r="R16" s="80">
        <f t="shared" si="1"/>
        <v>139</v>
      </c>
      <c r="S16" s="81">
        <f t="shared" si="2"/>
        <v>17.375</v>
      </c>
      <c r="T16" s="82">
        <f t="shared" si="3"/>
        <v>8.176470588235293</v>
      </c>
    </row>
    <row r="17" spans="1:20" ht="9.75" customHeight="1">
      <c r="A17" s="77" t="s">
        <v>38</v>
      </c>
      <c r="B17" s="25">
        <f t="shared" si="4"/>
        <v>1</v>
      </c>
      <c r="C17" s="92">
        <v>1</v>
      </c>
      <c r="D17" s="142">
        <v>0</v>
      </c>
      <c r="E17" s="78">
        <f t="shared" si="5"/>
        <v>12</v>
      </c>
      <c r="F17" s="92">
        <v>11</v>
      </c>
      <c r="G17" s="142">
        <v>0</v>
      </c>
      <c r="H17" s="92">
        <v>1</v>
      </c>
      <c r="I17" s="90">
        <f t="shared" si="6"/>
        <v>26</v>
      </c>
      <c r="J17" s="92">
        <v>13</v>
      </c>
      <c r="K17" s="90">
        <v>13</v>
      </c>
      <c r="L17" s="93">
        <v>1</v>
      </c>
      <c r="M17" s="142">
        <v>0</v>
      </c>
      <c r="N17" s="25">
        <f t="shared" si="7"/>
        <v>354</v>
      </c>
      <c r="O17" s="95">
        <v>181</v>
      </c>
      <c r="P17" s="25">
        <v>173</v>
      </c>
      <c r="Q17" s="144">
        <f t="shared" si="8"/>
        <v>12</v>
      </c>
      <c r="R17" s="80">
        <f t="shared" si="1"/>
        <v>354</v>
      </c>
      <c r="S17" s="81">
        <f t="shared" si="2"/>
        <v>29.5</v>
      </c>
      <c r="T17" s="82">
        <f t="shared" si="3"/>
        <v>13.615384615384615</v>
      </c>
    </row>
    <row r="18" spans="1:20" ht="9.75" customHeight="1">
      <c r="A18" s="77" t="s">
        <v>39</v>
      </c>
      <c r="B18" s="25">
        <f t="shared" si="4"/>
        <v>1</v>
      </c>
      <c r="C18" s="92">
        <v>1</v>
      </c>
      <c r="D18" s="142">
        <v>0</v>
      </c>
      <c r="E18" s="78">
        <f t="shared" si="5"/>
        <v>12</v>
      </c>
      <c r="F18" s="92">
        <v>9</v>
      </c>
      <c r="G18" s="142">
        <v>0</v>
      </c>
      <c r="H18" s="92">
        <v>3</v>
      </c>
      <c r="I18" s="90">
        <f t="shared" si="6"/>
        <v>29</v>
      </c>
      <c r="J18" s="92">
        <v>15</v>
      </c>
      <c r="K18" s="90">
        <v>14</v>
      </c>
      <c r="L18" s="93">
        <v>2</v>
      </c>
      <c r="M18" s="142">
        <v>0</v>
      </c>
      <c r="N18" s="25">
        <f t="shared" si="7"/>
        <v>297</v>
      </c>
      <c r="O18" s="95">
        <v>146</v>
      </c>
      <c r="P18" s="25">
        <v>151</v>
      </c>
      <c r="Q18" s="144">
        <f t="shared" si="8"/>
        <v>12</v>
      </c>
      <c r="R18" s="80">
        <f t="shared" si="1"/>
        <v>297</v>
      </c>
      <c r="S18" s="81">
        <f t="shared" si="2"/>
        <v>24.75</v>
      </c>
      <c r="T18" s="82">
        <f t="shared" si="3"/>
        <v>10.241379310344827</v>
      </c>
    </row>
    <row r="19" spans="1:20" ht="9.75" customHeight="1">
      <c r="A19" s="77" t="s">
        <v>69</v>
      </c>
      <c r="B19" s="25">
        <f t="shared" si="4"/>
        <v>3</v>
      </c>
      <c r="C19" s="92">
        <v>3</v>
      </c>
      <c r="D19" s="142">
        <v>0</v>
      </c>
      <c r="E19" s="78">
        <f t="shared" si="5"/>
        <v>32</v>
      </c>
      <c r="F19" s="92">
        <v>26</v>
      </c>
      <c r="G19" s="142">
        <v>0</v>
      </c>
      <c r="H19" s="92">
        <v>6</v>
      </c>
      <c r="I19" s="90">
        <f t="shared" si="6"/>
        <v>71</v>
      </c>
      <c r="J19" s="92">
        <v>39</v>
      </c>
      <c r="K19" s="90">
        <v>32</v>
      </c>
      <c r="L19" s="93">
        <v>4</v>
      </c>
      <c r="M19" s="90">
        <v>1</v>
      </c>
      <c r="N19" s="25">
        <f t="shared" si="7"/>
        <v>761</v>
      </c>
      <c r="O19" s="95">
        <v>391</v>
      </c>
      <c r="P19" s="25">
        <v>370</v>
      </c>
      <c r="Q19" s="144">
        <f t="shared" si="8"/>
        <v>10.666666666666666</v>
      </c>
      <c r="R19" s="80">
        <f t="shared" si="1"/>
        <v>253.66666666666666</v>
      </c>
      <c r="S19" s="81">
        <f t="shared" si="2"/>
        <v>23.78125</v>
      </c>
      <c r="T19" s="82">
        <f t="shared" si="3"/>
        <v>10.71830985915493</v>
      </c>
    </row>
    <row r="20" spans="1:20" ht="9.75" customHeight="1">
      <c r="A20" s="77" t="s">
        <v>40</v>
      </c>
      <c r="B20" s="25">
        <f t="shared" si="4"/>
        <v>1</v>
      </c>
      <c r="C20" s="92">
        <v>1</v>
      </c>
      <c r="D20" s="142">
        <v>0</v>
      </c>
      <c r="E20" s="78">
        <f t="shared" si="5"/>
        <v>8</v>
      </c>
      <c r="F20" s="92">
        <v>6</v>
      </c>
      <c r="G20" s="142">
        <v>0</v>
      </c>
      <c r="H20" s="92">
        <v>2</v>
      </c>
      <c r="I20" s="90">
        <f t="shared" si="6"/>
        <v>20</v>
      </c>
      <c r="J20" s="92">
        <v>12</v>
      </c>
      <c r="K20" s="90">
        <v>8</v>
      </c>
      <c r="L20" s="93">
        <v>1</v>
      </c>
      <c r="M20" s="142">
        <v>0</v>
      </c>
      <c r="N20" s="25">
        <f t="shared" si="7"/>
        <v>187</v>
      </c>
      <c r="O20" s="95">
        <v>105</v>
      </c>
      <c r="P20" s="25">
        <v>82</v>
      </c>
      <c r="Q20" s="144">
        <f t="shared" si="8"/>
        <v>8</v>
      </c>
      <c r="R20" s="80">
        <f t="shared" si="1"/>
        <v>187</v>
      </c>
      <c r="S20" s="81">
        <f t="shared" si="2"/>
        <v>23.375</v>
      </c>
      <c r="T20" s="82">
        <f t="shared" si="3"/>
        <v>9.35</v>
      </c>
    </row>
    <row r="21" spans="1:20" ht="9.75" customHeight="1">
      <c r="A21" s="77" t="s">
        <v>41</v>
      </c>
      <c r="B21" s="25">
        <f t="shared" si="4"/>
        <v>1</v>
      </c>
      <c r="C21" s="92">
        <v>1</v>
      </c>
      <c r="D21" s="142">
        <v>0</v>
      </c>
      <c r="E21" s="78">
        <f t="shared" si="5"/>
        <v>5</v>
      </c>
      <c r="F21" s="92">
        <v>3</v>
      </c>
      <c r="G21" s="142">
        <v>0</v>
      </c>
      <c r="H21" s="92">
        <v>2</v>
      </c>
      <c r="I21" s="90">
        <f t="shared" si="6"/>
        <v>15</v>
      </c>
      <c r="J21" s="92">
        <v>8</v>
      </c>
      <c r="K21" s="90">
        <v>7</v>
      </c>
      <c r="L21" s="93">
        <v>1</v>
      </c>
      <c r="M21" s="142">
        <v>0</v>
      </c>
      <c r="N21" s="25">
        <f t="shared" si="7"/>
        <v>106</v>
      </c>
      <c r="O21" s="95">
        <v>43</v>
      </c>
      <c r="P21" s="25">
        <v>63</v>
      </c>
      <c r="Q21" s="144">
        <f t="shared" si="8"/>
        <v>5</v>
      </c>
      <c r="R21" s="80">
        <f t="shared" si="1"/>
        <v>106</v>
      </c>
      <c r="S21" s="81">
        <f t="shared" si="2"/>
        <v>21.2</v>
      </c>
      <c r="T21" s="82">
        <f t="shared" si="3"/>
        <v>7.066666666666666</v>
      </c>
    </row>
    <row r="22" spans="1:20" ht="4.5" customHeight="1">
      <c r="A22" s="77"/>
      <c r="B22" s="22"/>
      <c r="C22" s="22"/>
      <c r="D22" s="22"/>
      <c r="E22" s="78"/>
      <c r="F22" s="22"/>
      <c r="G22" s="79"/>
      <c r="H22" s="22"/>
      <c r="I22" s="79"/>
      <c r="J22" s="22"/>
      <c r="K22" s="79"/>
      <c r="L22" s="23"/>
      <c r="M22" s="79"/>
      <c r="N22" s="22"/>
      <c r="O22" s="79"/>
      <c r="P22" s="22"/>
      <c r="Q22" s="144"/>
      <c r="R22" s="80"/>
      <c r="S22" s="80"/>
      <c r="T22" s="137"/>
    </row>
    <row r="23" spans="1:20" s="51" customFormat="1" ht="9.75" customHeight="1">
      <c r="A23" s="83" t="s">
        <v>71</v>
      </c>
      <c r="B23" s="20">
        <f>SUM(B24:B32)</f>
        <v>70</v>
      </c>
      <c r="C23" s="20">
        <f aca="true" t="shared" si="9" ref="C23:P23">SUM(C24:C32)</f>
        <v>70</v>
      </c>
      <c r="D23" s="140">
        <f>SUM(D24:D32)</f>
        <v>0</v>
      </c>
      <c r="E23" s="20">
        <f t="shared" si="9"/>
        <v>702</v>
      </c>
      <c r="F23" s="20">
        <f t="shared" si="9"/>
        <v>568</v>
      </c>
      <c r="G23" s="140">
        <f>SUM(G24:G32)</f>
        <v>0</v>
      </c>
      <c r="H23" s="20">
        <f t="shared" si="9"/>
        <v>134</v>
      </c>
      <c r="I23" s="20">
        <f t="shared" si="9"/>
        <v>1533</v>
      </c>
      <c r="J23" s="20">
        <f t="shared" si="9"/>
        <v>906</v>
      </c>
      <c r="K23" s="84">
        <f t="shared" si="9"/>
        <v>627</v>
      </c>
      <c r="L23" s="21">
        <f t="shared" si="9"/>
        <v>84</v>
      </c>
      <c r="M23" s="20">
        <f t="shared" si="9"/>
        <v>5</v>
      </c>
      <c r="N23" s="20">
        <f t="shared" si="9"/>
        <v>17368</v>
      </c>
      <c r="O23" s="20">
        <f t="shared" si="9"/>
        <v>8970</v>
      </c>
      <c r="P23" s="20">
        <f t="shared" si="9"/>
        <v>8398</v>
      </c>
      <c r="Q23" s="141">
        <f>E23/B23</f>
        <v>10.028571428571428</v>
      </c>
      <c r="R23" s="86">
        <f t="shared" si="1"/>
        <v>248.11428571428573</v>
      </c>
      <c r="S23" s="87">
        <f t="shared" si="2"/>
        <v>24.74074074074074</v>
      </c>
      <c r="T23" s="88">
        <f t="shared" si="3"/>
        <v>11.32941943900848</v>
      </c>
    </row>
    <row r="24" spans="1:20" ht="9.75" customHeight="1">
      <c r="A24" s="77" t="s">
        <v>42</v>
      </c>
      <c r="B24" s="25">
        <f t="shared" si="4"/>
        <v>22</v>
      </c>
      <c r="C24" s="92">
        <v>22</v>
      </c>
      <c r="D24" s="142">
        <v>0</v>
      </c>
      <c r="E24" s="78">
        <f t="shared" si="5"/>
        <v>256</v>
      </c>
      <c r="F24" s="92">
        <v>218</v>
      </c>
      <c r="G24" s="142">
        <v>0</v>
      </c>
      <c r="H24" s="92">
        <v>38</v>
      </c>
      <c r="I24" s="90">
        <f t="shared" si="6"/>
        <v>540</v>
      </c>
      <c r="J24" s="92">
        <v>298</v>
      </c>
      <c r="K24" s="90">
        <v>242</v>
      </c>
      <c r="L24" s="93">
        <v>28</v>
      </c>
      <c r="M24" s="90">
        <v>2</v>
      </c>
      <c r="N24" s="25">
        <f t="shared" si="7"/>
        <v>6782</v>
      </c>
      <c r="O24" s="95">
        <v>3504</v>
      </c>
      <c r="P24" s="25">
        <v>3278</v>
      </c>
      <c r="Q24" s="144">
        <f t="shared" si="8"/>
        <v>11.636363636363637</v>
      </c>
      <c r="R24" s="80">
        <f t="shared" si="1"/>
        <v>308.27272727272725</v>
      </c>
      <c r="S24" s="81">
        <f t="shared" si="2"/>
        <v>26.4921875</v>
      </c>
      <c r="T24" s="82">
        <f t="shared" si="3"/>
        <v>12.559259259259258</v>
      </c>
    </row>
    <row r="25" spans="1:20" ht="9.75" customHeight="1">
      <c r="A25" s="77" t="s">
        <v>43</v>
      </c>
      <c r="B25" s="25">
        <f t="shared" si="4"/>
        <v>4</v>
      </c>
      <c r="C25" s="92">
        <v>4</v>
      </c>
      <c r="D25" s="142">
        <v>0</v>
      </c>
      <c r="E25" s="78">
        <f t="shared" si="5"/>
        <v>41</v>
      </c>
      <c r="F25" s="92">
        <v>32</v>
      </c>
      <c r="G25" s="142">
        <v>0</v>
      </c>
      <c r="H25" s="92">
        <v>9</v>
      </c>
      <c r="I25" s="90">
        <f t="shared" si="6"/>
        <v>92</v>
      </c>
      <c r="J25" s="92">
        <v>55</v>
      </c>
      <c r="K25" s="90">
        <v>37</v>
      </c>
      <c r="L25" s="93">
        <v>5</v>
      </c>
      <c r="M25" s="90">
        <v>1</v>
      </c>
      <c r="N25" s="25">
        <f t="shared" si="7"/>
        <v>1025</v>
      </c>
      <c r="O25" s="95">
        <v>522</v>
      </c>
      <c r="P25" s="25">
        <v>503</v>
      </c>
      <c r="Q25" s="144">
        <f t="shared" si="8"/>
        <v>10.25</v>
      </c>
      <c r="R25" s="80">
        <f t="shared" si="1"/>
        <v>256.25</v>
      </c>
      <c r="S25" s="81">
        <f t="shared" si="2"/>
        <v>25</v>
      </c>
      <c r="T25" s="82">
        <f t="shared" si="3"/>
        <v>11.141304347826088</v>
      </c>
    </row>
    <row r="26" spans="1:20" ht="9.75" customHeight="1">
      <c r="A26" s="77" t="s">
        <v>44</v>
      </c>
      <c r="B26" s="25">
        <f t="shared" si="4"/>
        <v>3</v>
      </c>
      <c r="C26" s="92">
        <v>3</v>
      </c>
      <c r="D26" s="142">
        <v>0</v>
      </c>
      <c r="E26" s="78">
        <f t="shared" si="5"/>
        <v>28</v>
      </c>
      <c r="F26" s="92">
        <v>20</v>
      </c>
      <c r="G26" s="142">
        <v>0</v>
      </c>
      <c r="H26" s="92">
        <v>8</v>
      </c>
      <c r="I26" s="90">
        <f t="shared" si="6"/>
        <v>63</v>
      </c>
      <c r="J26" s="92">
        <v>41</v>
      </c>
      <c r="K26" s="90">
        <v>22</v>
      </c>
      <c r="L26" s="93">
        <v>4</v>
      </c>
      <c r="M26" s="90">
        <v>1</v>
      </c>
      <c r="N26" s="25">
        <f t="shared" si="7"/>
        <v>663</v>
      </c>
      <c r="O26" s="95">
        <v>360</v>
      </c>
      <c r="P26" s="25">
        <v>303</v>
      </c>
      <c r="Q26" s="144">
        <f t="shared" si="8"/>
        <v>9.333333333333334</v>
      </c>
      <c r="R26" s="80">
        <f t="shared" si="1"/>
        <v>221</v>
      </c>
      <c r="S26" s="81">
        <f t="shared" si="2"/>
        <v>23.678571428571427</v>
      </c>
      <c r="T26" s="82">
        <f t="shared" si="3"/>
        <v>10.523809523809524</v>
      </c>
    </row>
    <row r="27" spans="1:20" ht="9.75" customHeight="1">
      <c r="A27" s="77" t="s">
        <v>45</v>
      </c>
      <c r="B27" s="25">
        <f t="shared" si="4"/>
        <v>6</v>
      </c>
      <c r="C27" s="92">
        <v>6</v>
      </c>
      <c r="D27" s="142">
        <v>0</v>
      </c>
      <c r="E27" s="78">
        <f t="shared" si="5"/>
        <v>42</v>
      </c>
      <c r="F27" s="92">
        <v>30</v>
      </c>
      <c r="G27" s="142">
        <v>0</v>
      </c>
      <c r="H27" s="92">
        <v>12</v>
      </c>
      <c r="I27" s="90">
        <f t="shared" si="6"/>
        <v>99</v>
      </c>
      <c r="J27" s="92">
        <v>59</v>
      </c>
      <c r="K27" s="90">
        <v>40</v>
      </c>
      <c r="L27" s="93">
        <v>8</v>
      </c>
      <c r="M27" s="142">
        <v>0</v>
      </c>
      <c r="N27" s="25">
        <f t="shared" si="7"/>
        <v>823</v>
      </c>
      <c r="O27" s="95">
        <v>414</v>
      </c>
      <c r="P27" s="25">
        <v>409</v>
      </c>
      <c r="Q27" s="144">
        <f t="shared" si="8"/>
        <v>7</v>
      </c>
      <c r="R27" s="80">
        <f t="shared" si="1"/>
        <v>137.16666666666666</v>
      </c>
      <c r="S27" s="81">
        <f t="shared" si="2"/>
        <v>19.595238095238095</v>
      </c>
      <c r="T27" s="82">
        <f t="shared" si="3"/>
        <v>8.313131313131313</v>
      </c>
    </row>
    <row r="28" spans="1:20" ht="9.75" customHeight="1">
      <c r="A28" s="77" t="s">
        <v>46</v>
      </c>
      <c r="B28" s="25">
        <f t="shared" si="4"/>
        <v>1</v>
      </c>
      <c r="C28" s="92">
        <v>1</v>
      </c>
      <c r="D28" s="142">
        <v>0</v>
      </c>
      <c r="E28" s="78">
        <f t="shared" si="5"/>
        <v>7</v>
      </c>
      <c r="F28" s="92">
        <v>5</v>
      </c>
      <c r="G28" s="142">
        <v>0</v>
      </c>
      <c r="H28" s="92">
        <v>2</v>
      </c>
      <c r="I28" s="90">
        <f t="shared" si="6"/>
        <v>18</v>
      </c>
      <c r="J28" s="92">
        <v>11</v>
      </c>
      <c r="K28" s="90">
        <v>7</v>
      </c>
      <c r="L28" s="93">
        <v>1</v>
      </c>
      <c r="M28" s="142">
        <v>0</v>
      </c>
      <c r="N28" s="25">
        <f t="shared" si="7"/>
        <v>127</v>
      </c>
      <c r="O28" s="95">
        <v>75</v>
      </c>
      <c r="P28" s="25">
        <v>52</v>
      </c>
      <c r="Q28" s="144">
        <f t="shared" si="8"/>
        <v>7</v>
      </c>
      <c r="R28" s="80">
        <f t="shared" si="1"/>
        <v>127</v>
      </c>
      <c r="S28" s="81">
        <f t="shared" si="2"/>
        <v>18.142857142857142</v>
      </c>
      <c r="T28" s="82">
        <f t="shared" si="3"/>
        <v>7.055555555555555</v>
      </c>
    </row>
    <row r="29" spans="1:20" ht="9.75" customHeight="1">
      <c r="A29" s="77" t="s">
        <v>47</v>
      </c>
      <c r="B29" s="25">
        <f t="shared" si="4"/>
        <v>13</v>
      </c>
      <c r="C29" s="92">
        <v>13</v>
      </c>
      <c r="D29" s="142">
        <v>0</v>
      </c>
      <c r="E29" s="78">
        <f t="shared" si="5"/>
        <v>137</v>
      </c>
      <c r="F29" s="92">
        <v>111</v>
      </c>
      <c r="G29" s="142">
        <v>0</v>
      </c>
      <c r="H29" s="92">
        <v>26</v>
      </c>
      <c r="I29" s="90">
        <f t="shared" si="6"/>
        <v>288</v>
      </c>
      <c r="J29" s="92">
        <v>178</v>
      </c>
      <c r="K29" s="90">
        <v>110</v>
      </c>
      <c r="L29" s="93">
        <v>14</v>
      </c>
      <c r="M29" s="90">
        <v>1</v>
      </c>
      <c r="N29" s="25">
        <f t="shared" si="7"/>
        <v>3489</v>
      </c>
      <c r="O29" s="95">
        <v>1769</v>
      </c>
      <c r="P29" s="25">
        <v>1720</v>
      </c>
      <c r="Q29" s="144">
        <f t="shared" si="8"/>
        <v>10.538461538461538</v>
      </c>
      <c r="R29" s="80">
        <f t="shared" si="1"/>
        <v>268.38461538461536</v>
      </c>
      <c r="S29" s="81">
        <f t="shared" si="2"/>
        <v>25.467153284671532</v>
      </c>
      <c r="T29" s="82">
        <f t="shared" si="3"/>
        <v>12.114583333333334</v>
      </c>
    </row>
    <row r="30" spans="1:20" ht="9.75" customHeight="1">
      <c r="A30" s="77" t="s">
        <v>48</v>
      </c>
      <c r="B30" s="25">
        <f t="shared" si="4"/>
        <v>11</v>
      </c>
      <c r="C30" s="92">
        <v>11</v>
      </c>
      <c r="D30" s="142">
        <v>0</v>
      </c>
      <c r="E30" s="78">
        <f t="shared" si="5"/>
        <v>87</v>
      </c>
      <c r="F30" s="92">
        <v>69</v>
      </c>
      <c r="G30" s="142">
        <v>0</v>
      </c>
      <c r="H30" s="92">
        <v>18</v>
      </c>
      <c r="I30" s="90">
        <f t="shared" si="6"/>
        <v>211</v>
      </c>
      <c r="J30" s="92">
        <v>123</v>
      </c>
      <c r="K30" s="90">
        <v>88</v>
      </c>
      <c r="L30" s="93">
        <v>12</v>
      </c>
      <c r="M30" s="142">
        <v>0</v>
      </c>
      <c r="N30" s="25">
        <f t="shared" si="7"/>
        <v>1972</v>
      </c>
      <c r="O30" s="95">
        <v>1043</v>
      </c>
      <c r="P30" s="25">
        <v>929</v>
      </c>
      <c r="Q30" s="144">
        <f t="shared" si="8"/>
        <v>7.909090909090909</v>
      </c>
      <c r="R30" s="80">
        <f t="shared" si="1"/>
        <v>179.27272727272728</v>
      </c>
      <c r="S30" s="81">
        <f t="shared" si="2"/>
        <v>22.666666666666668</v>
      </c>
      <c r="T30" s="82">
        <f t="shared" si="3"/>
        <v>9.345971563981042</v>
      </c>
    </row>
    <row r="31" spans="1:20" ht="9.75" customHeight="1">
      <c r="A31" s="77" t="s">
        <v>49</v>
      </c>
      <c r="B31" s="25">
        <f t="shared" si="4"/>
        <v>5</v>
      </c>
      <c r="C31" s="92">
        <v>5</v>
      </c>
      <c r="D31" s="142">
        <v>0</v>
      </c>
      <c r="E31" s="78">
        <f t="shared" si="5"/>
        <v>43</v>
      </c>
      <c r="F31" s="92">
        <v>33</v>
      </c>
      <c r="G31" s="142">
        <v>0</v>
      </c>
      <c r="H31" s="92">
        <v>10</v>
      </c>
      <c r="I31" s="90">
        <f t="shared" si="6"/>
        <v>98</v>
      </c>
      <c r="J31" s="92">
        <v>65</v>
      </c>
      <c r="K31" s="90">
        <v>33</v>
      </c>
      <c r="L31" s="93">
        <v>6</v>
      </c>
      <c r="M31" s="142">
        <v>0</v>
      </c>
      <c r="N31" s="25">
        <f t="shared" si="7"/>
        <v>901</v>
      </c>
      <c r="O31" s="95">
        <v>481</v>
      </c>
      <c r="P31" s="25">
        <v>420</v>
      </c>
      <c r="Q31" s="144">
        <f t="shared" si="8"/>
        <v>8.6</v>
      </c>
      <c r="R31" s="80">
        <f t="shared" si="1"/>
        <v>180.2</v>
      </c>
      <c r="S31" s="81">
        <f t="shared" si="2"/>
        <v>20.953488372093023</v>
      </c>
      <c r="T31" s="82">
        <f t="shared" si="3"/>
        <v>9.193877551020408</v>
      </c>
    </row>
    <row r="32" spans="1:20" ht="9.75" customHeight="1">
      <c r="A32" s="77" t="s">
        <v>107</v>
      </c>
      <c r="B32" s="25">
        <f t="shared" si="4"/>
        <v>5</v>
      </c>
      <c r="C32" s="92">
        <v>5</v>
      </c>
      <c r="D32" s="142">
        <v>0</v>
      </c>
      <c r="E32" s="78">
        <f t="shared" si="5"/>
        <v>61</v>
      </c>
      <c r="F32" s="92">
        <v>50</v>
      </c>
      <c r="G32" s="142">
        <v>0</v>
      </c>
      <c r="H32" s="92">
        <v>11</v>
      </c>
      <c r="I32" s="90">
        <f t="shared" si="6"/>
        <v>124</v>
      </c>
      <c r="J32" s="92">
        <v>76</v>
      </c>
      <c r="K32" s="90">
        <v>48</v>
      </c>
      <c r="L32" s="93">
        <v>6</v>
      </c>
      <c r="M32" s="142">
        <v>0</v>
      </c>
      <c r="N32" s="25">
        <f t="shared" si="7"/>
        <v>1586</v>
      </c>
      <c r="O32" s="95">
        <v>802</v>
      </c>
      <c r="P32" s="25">
        <v>784</v>
      </c>
      <c r="Q32" s="144">
        <f t="shared" si="8"/>
        <v>12.2</v>
      </c>
      <c r="R32" s="80">
        <f t="shared" si="1"/>
        <v>317.2</v>
      </c>
      <c r="S32" s="81">
        <f t="shared" si="2"/>
        <v>26</v>
      </c>
      <c r="T32" s="146">
        <f t="shared" si="3"/>
        <v>12.790322580645162</v>
      </c>
    </row>
    <row r="33" spans="1:20" ht="4.5" customHeight="1">
      <c r="A33" s="77"/>
      <c r="B33" s="22"/>
      <c r="C33" s="22"/>
      <c r="D33" s="22"/>
      <c r="E33" s="78"/>
      <c r="F33" s="22"/>
      <c r="G33" s="79"/>
      <c r="H33" s="22"/>
      <c r="I33" s="79"/>
      <c r="J33" s="22"/>
      <c r="K33" s="79"/>
      <c r="L33" s="23"/>
      <c r="M33" s="79"/>
      <c r="N33" s="22"/>
      <c r="O33" s="79"/>
      <c r="P33" s="22"/>
      <c r="Q33" s="144"/>
      <c r="R33" s="80"/>
      <c r="S33" s="80"/>
      <c r="T33" s="147"/>
    </row>
    <row r="34" spans="1:20" s="51" customFormat="1" ht="9.75" customHeight="1">
      <c r="A34" s="83" t="s">
        <v>72</v>
      </c>
      <c r="B34" s="20">
        <f>B35</f>
        <v>55</v>
      </c>
      <c r="C34" s="20">
        <f aca="true" t="shared" si="10" ref="C34:P34">C35</f>
        <v>55</v>
      </c>
      <c r="D34" s="140">
        <v>0</v>
      </c>
      <c r="E34" s="20">
        <f t="shared" si="10"/>
        <v>752</v>
      </c>
      <c r="F34" s="20">
        <f t="shared" si="10"/>
        <v>676</v>
      </c>
      <c r="G34" s="140">
        <v>0</v>
      </c>
      <c r="H34" s="20">
        <f t="shared" si="10"/>
        <v>76</v>
      </c>
      <c r="I34" s="20">
        <f t="shared" si="10"/>
        <v>1495</v>
      </c>
      <c r="J34" s="20">
        <f t="shared" si="10"/>
        <v>839</v>
      </c>
      <c r="K34" s="84">
        <f t="shared" si="10"/>
        <v>656</v>
      </c>
      <c r="L34" s="21">
        <f t="shared" si="10"/>
        <v>65</v>
      </c>
      <c r="M34" s="20">
        <f t="shared" si="10"/>
        <v>7</v>
      </c>
      <c r="N34" s="20">
        <f t="shared" si="10"/>
        <v>23330</v>
      </c>
      <c r="O34" s="20">
        <f t="shared" si="10"/>
        <v>11953</v>
      </c>
      <c r="P34" s="20">
        <f t="shared" si="10"/>
        <v>11377</v>
      </c>
      <c r="Q34" s="86">
        <f>E34/B34</f>
        <v>13.672727272727272</v>
      </c>
      <c r="R34" s="86">
        <f t="shared" si="1"/>
        <v>424.1818181818182</v>
      </c>
      <c r="S34" s="87">
        <f t="shared" si="2"/>
        <v>31.023936170212767</v>
      </c>
      <c r="T34" s="148">
        <f>N34/I34</f>
        <v>15.605351170568563</v>
      </c>
    </row>
    <row r="35" spans="1:20" ht="9.75" customHeight="1">
      <c r="A35" s="77" t="s">
        <v>50</v>
      </c>
      <c r="B35" s="25">
        <f>C35+D35</f>
        <v>55</v>
      </c>
      <c r="C35" s="92">
        <v>55</v>
      </c>
      <c r="D35" s="142">
        <v>0</v>
      </c>
      <c r="E35" s="78">
        <f t="shared" si="5"/>
        <v>752</v>
      </c>
      <c r="F35" s="92">
        <v>676</v>
      </c>
      <c r="G35" s="142">
        <v>0</v>
      </c>
      <c r="H35" s="92">
        <v>76</v>
      </c>
      <c r="I35" s="149">
        <f t="shared" si="6"/>
        <v>1495</v>
      </c>
      <c r="J35" s="92">
        <v>839</v>
      </c>
      <c r="K35" s="150">
        <v>656</v>
      </c>
      <c r="L35" s="93">
        <v>65</v>
      </c>
      <c r="M35" s="150">
        <v>7</v>
      </c>
      <c r="N35" s="25">
        <f t="shared" si="7"/>
        <v>23330</v>
      </c>
      <c r="O35" s="149">
        <v>11953</v>
      </c>
      <c r="P35" s="25">
        <v>11377</v>
      </c>
      <c r="Q35" s="80">
        <f t="shared" si="8"/>
        <v>13.672727272727272</v>
      </c>
      <c r="R35" s="80">
        <f t="shared" si="1"/>
        <v>424.1818181818182</v>
      </c>
      <c r="S35" s="81">
        <f t="shared" si="2"/>
        <v>31.023936170212767</v>
      </c>
      <c r="T35" s="146">
        <f t="shared" si="3"/>
        <v>15.605351170568563</v>
      </c>
    </row>
    <row r="36" spans="1:19" ht="4.5" customHeight="1">
      <c r="A36" s="72"/>
      <c r="B36" s="76"/>
      <c r="C36" s="76"/>
      <c r="D36" s="76"/>
      <c r="E36" s="76"/>
      <c r="F36" s="76"/>
      <c r="G36" s="76"/>
      <c r="H36" s="76"/>
      <c r="I36" s="76"/>
      <c r="J36" s="76"/>
      <c r="K36" s="74"/>
      <c r="L36" s="72"/>
      <c r="M36" s="76"/>
      <c r="N36" s="76"/>
      <c r="O36" s="76"/>
      <c r="P36" s="76"/>
      <c r="Q36" s="76"/>
      <c r="R36" s="76"/>
      <c r="S36" s="76"/>
    </row>
    <row r="37" spans="1:20" s="51" customFormat="1" ht="9.75" customHeight="1">
      <c r="A37" s="83" t="s">
        <v>75</v>
      </c>
      <c r="B37" s="20">
        <f>SUM(B38:B39)</f>
        <v>2</v>
      </c>
      <c r="C37" s="20">
        <f aca="true" t="shared" si="11" ref="C37:P37">SUM(C38:C39)</f>
        <v>2</v>
      </c>
      <c r="D37" s="122">
        <f t="shared" si="11"/>
        <v>0</v>
      </c>
      <c r="E37" s="20">
        <f t="shared" si="11"/>
        <v>12</v>
      </c>
      <c r="F37" s="20">
        <f t="shared" si="11"/>
        <v>12</v>
      </c>
      <c r="G37" s="122">
        <f t="shared" si="11"/>
        <v>0</v>
      </c>
      <c r="H37" s="122">
        <f t="shared" si="11"/>
        <v>0</v>
      </c>
      <c r="I37" s="20">
        <f t="shared" si="11"/>
        <v>34</v>
      </c>
      <c r="J37" s="20">
        <f t="shared" si="11"/>
        <v>26</v>
      </c>
      <c r="K37" s="84">
        <f t="shared" si="11"/>
        <v>8</v>
      </c>
      <c r="L37" s="21">
        <f t="shared" si="11"/>
        <v>2</v>
      </c>
      <c r="M37" s="20">
        <f t="shared" si="11"/>
        <v>2</v>
      </c>
      <c r="N37" s="20">
        <f t="shared" si="11"/>
        <v>478</v>
      </c>
      <c r="O37" s="20">
        <f t="shared" si="11"/>
        <v>239</v>
      </c>
      <c r="P37" s="20">
        <f t="shared" si="11"/>
        <v>239</v>
      </c>
      <c r="Q37" s="86">
        <f>E37/B37</f>
        <v>6</v>
      </c>
      <c r="R37" s="86">
        <f>N37/C37</f>
        <v>239</v>
      </c>
      <c r="S37" s="87">
        <f>N37/E37</f>
        <v>39.833333333333336</v>
      </c>
      <c r="T37" s="148">
        <f>N37/I37</f>
        <v>14.058823529411764</v>
      </c>
    </row>
    <row r="38" spans="1:20" s="51" customFormat="1" ht="9.75" customHeight="1">
      <c r="A38" s="77" t="s">
        <v>108</v>
      </c>
      <c r="B38" s="25">
        <f>C38+D38</f>
        <v>1</v>
      </c>
      <c r="C38" s="92">
        <v>1</v>
      </c>
      <c r="D38" s="142">
        <v>0</v>
      </c>
      <c r="E38" s="78">
        <f>F38+G38+H38</f>
        <v>6</v>
      </c>
      <c r="F38" s="92">
        <v>6</v>
      </c>
      <c r="G38" s="151">
        <v>0</v>
      </c>
      <c r="H38" s="151">
        <v>0</v>
      </c>
      <c r="I38" s="90">
        <f>J38+K38</f>
        <v>17</v>
      </c>
      <c r="J38" s="92">
        <v>12</v>
      </c>
      <c r="K38" s="90">
        <v>5</v>
      </c>
      <c r="L38" s="93">
        <v>1</v>
      </c>
      <c r="M38" s="145">
        <v>1</v>
      </c>
      <c r="N38" s="25">
        <f>O38+P38</f>
        <v>239</v>
      </c>
      <c r="O38" s="95">
        <v>119</v>
      </c>
      <c r="P38" s="25">
        <v>120</v>
      </c>
      <c r="Q38" s="144">
        <f>E38/B38</f>
        <v>6</v>
      </c>
      <c r="R38" s="80">
        <f>N38/C38</f>
        <v>239</v>
      </c>
      <c r="S38" s="81">
        <f>N38/E38</f>
        <v>39.833333333333336</v>
      </c>
      <c r="T38" s="82">
        <f>N38/I38</f>
        <v>14.058823529411764</v>
      </c>
    </row>
    <row r="39" spans="1:20" ht="9.75" customHeight="1">
      <c r="A39" s="102" t="s">
        <v>96</v>
      </c>
      <c r="B39" s="68">
        <f t="shared" si="4"/>
        <v>1</v>
      </c>
      <c r="C39" s="68">
        <v>1</v>
      </c>
      <c r="D39" s="152">
        <v>0</v>
      </c>
      <c r="E39" s="103">
        <f>F39+G39+H39</f>
        <v>6</v>
      </c>
      <c r="F39" s="68">
        <v>6</v>
      </c>
      <c r="G39" s="152">
        <v>0</v>
      </c>
      <c r="H39" s="152">
        <v>0</v>
      </c>
      <c r="I39" s="68">
        <f t="shared" si="6"/>
        <v>17</v>
      </c>
      <c r="J39" s="68">
        <v>14</v>
      </c>
      <c r="K39" s="69">
        <v>3</v>
      </c>
      <c r="L39" s="153">
        <v>1</v>
      </c>
      <c r="M39" s="153">
        <v>1</v>
      </c>
      <c r="N39" s="68">
        <f t="shared" si="7"/>
        <v>239</v>
      </c>
      <c r="O39" s="68">
        <v>120</v>
      </c>
      <c r="P39" s="68">
        <v>119</v>
      </c>
      <c r="Q39" s="110">
        <f t="shared" si="8"/>
        <v>6</v>
      </c>
      <c r="R39" s="110">
        <f t="shared" si="1"/>
        <v>239</v>
      </c>
      <c r="S39" s="111">
        <f t="shared" si="2"/>
        <v>39.833333333333336</v>
      </c>
      <c r="T39" s="154">
        <f t="shared" si="3"/>
        <v>14.058823529411764</v>
      </c>
    </row>
    <row r="40" spans="1:20" ht="7.5" customHeight="1">
      <c r="A40" s="155" t="s">
        <v>97</v>
      </c>
      <c r="D40" s="156"/>
      <c r="E40" s="79"/>
      <c r="G40" s="156"/>
      <c r="H40" s="156"/>
      <c r="L40" s="157"/>
      <c r="M40" s="157"/>
      <c r="Q40" s="147"/>
      <c r="R40" s="147"/>
      <c r="S40" s="146"/>
      <c r="T40" s="146"/>
    </row>
    <row r="41" ht="4.5" customHeight="1"/>
    <row r="42" spans="1:12" s="135" customFormat="1" ht="10.5" customHeight="1">
      <c r="A42" s="43" t="s">
        <v>100</v>
      </c>
      <c r="B42" s="43"/>
      <c r="C42" s="43"/>
      <c r="D42" s="43"/>
      <c r="E42" s="43"/>
      <c r="F42" s="43"/>
      <c r="G42" s="43"/>
      <c r="L42" s="136"/>
    </row>
    <row r="43" spans="1:20" ht="3" customHeight="1">
      <c r="A43" s="158"/>
      <c r="B43" s="159"/>
      <c r="C43" s="158"/>
      <c r="D43" s="159"/>
      <c r="E43" s="160"/>
      <c r="F43" s="159"/>
      <c r="G43" s="161"/>
      <c r="H43" s="159"/>
      <c r="I43" s="161"/>
      <c r="J43" s="159"/>
      <c r="K43" s="161"/>
      <c r="L43" s="158"/>
      <c r="M43" s="161"/>
      <c r="N43" s="159"/>
      <c r="O43" s="161"/>
      <c r="P43" s="159"/>
      <c r="Q43" s="159"/>
      <c r="R43" s="159"/>
      <c r="S43" s="159"/>
      <c r="T43" s="160"/>
    </row>
    <row r="44" spans="1:20" ht="9.75" customHeight="1">
      <c r="A44" s="77" t="s">
        <v>109</v>
      </c>
      <c r="B44" s="22">
        <v>2</v>
      </c>
      <c r="C44" s="22">
        <v>2</v>
      </c>
      <c r="D44" s="123">
        <v>0</v>
      </c>
      <c r="E44" s="22">
        <v>35</v>
      </c>
      <c r="F44" s="22">
        <v>30</v>
      </c>
      <c r="G44" s="123">
        <v>0</v>
      </c>
      <c r="H44" s="22">
        <f>SUM(H46:H47)</f>
        <v>5</v>
      </c>
      <c r="I44" s="22">
        <v>71</v>
      </c>
      <c r="J44" s="22">
        <v>38</v>
      </c>
      <c r="K44" s="78">
        <v>33</v>
      </c>
      <c r="L44" s="23">
        <v>4</v>
      </c>
      <c r="M44" s="23">
        <v>2</v>
      </c>
      <c r="N44" s="22">
        <v>747</v>
      </c>
      <c r="O44" s="22">
        <v>393</v>
      </c>
      <c r="P44" s="22">
        <v>354</v>
      </c>
      <c r="Q44" s="80">
        <v>17.5</v>
      </c>
      <c r="R44" s="80">
        <v>373.5</v>
      </c>
      <c r="S44" s="81">
        <v>21.34285714285714</v>
      </c>
      <c r="T44" s="82">
        <v>10.52112676056338</v>
      </c>
    </row>
    <row r="45" spans="1:20" ht="3" customHeight="1">
      <c r="A45" s="83"/>
      <c r="B45" s="20"/>
      <c r="C45" s="21"/>
      <c r="D45" s="122"/>
      <c r="E45" s="84"/>
      <c r="F45" s="20"/>
      <c r="G45" s="162"/>
      <c r="H45" s="122"/>
      <c r="I45" s="85"/>
      <c r="J45" s="20"/>
      <c r="K45" s="85"/>
      <c r="L45" s="21"/>
      <c r="M45" s="162"/>
      <c r="N45" s="20"/>
      <c r="O45" s="85"/>
      <c r="P45" s="20"/>
      <c r="Q45" s="86"/>
      <c r="R45" s="86"/>
      <c r="S45" s="87"/>
      <c r="T45" s="88"/>
    </row>
    <row r="46" spans="1:20" ht="9.75" customHeight="1">
      <c r="A46" s="83" t="s">
        <v>132</v>
      </c>
      <c r="B46" s="20">
        <f aca="true" t="shared" si="12" ref="B46:P46">SUM(B48:B49)</f>
        <v>2</v>
      </c>
      <c r="C46" s="20">
        <f t="shared" si="12"/>
        <v>2</v>
      </c>
      <c r="D46" s="122">
        <f t="shared" si="12"/>
        <v>0</v>
      </c>
      <c r="E46" s="20">
        <f t="shared" si="12"/>
        <v>36</v>
      </c>
      <c r="F46" s="20">
        <f t="shared" si="12"/>
        <v>31</v>
      </c>
      <c r="G46" s="122">
        <f t="shared" si="12"/>
        <v>0</v>
      </c>
      <c r="H46" s="20">
        <f t="shared" si="12"/>
        <v>5</v>
      </c>
      <c r="I46" s="20">
        <f t="shared" si="12"/>
        <v>71</v>
      </c>
      <c r="J46" s="20">
        <f t="shared" si="12"/>
        <v>36</v>
      </c>
      <c r="K46" s="84">
        <f t="shared" si="12"/>
        <v>35</v>
      </c>
      <c r="L46" s="21">
        <f t="shared" si="12"/>
        <v>4</v>
      </c>
      <c r="M46" s="20">
        <f t="shared" si="12"/>
        <v>1</v>
      </c>
      <c r="N46" s="20">
        <f t="shared" si="12"/>
        <v>730</v>
      </c>
      <c r="O46" s="20">
        <f t="shared" si="12"/>
        <v>381</v>
      </c>
      <c r="P46" s="20">
        <f t="shared" si="12"/>
        <v>349</v>
      </c>
      <c r="Q46" s="86">
        <f>E46/B46</f>
        <v>18</v>
      </c>
      <c r="R46" s="86">
        <f>N46/C46</f>
        <v>365</v>
      </c>
      <c r="S46" s="87">
        <f>N46/E46</f>
        <v>20.27777777777778</v>
      </c>
      <c r="T46" s="88">
        <f>N46/I46</f>
        <v>10.28169014084507</v>
      </c>
    </row>
    <row r="47" spans="1:20" ht="3" customHeight="1">
      <c r="A47" s="77"/>
      <c r="B47" s="22"/>
      <c r="C47" s="23"/>
      <c r="D47" s="22"/>
      <c r="E47" s="78"/>
      <c r="F47" s="22"/>
      <c r="G47" s="79"/>
      <c r="H47" s="22"/>
      <c r="I47" s="79"/>
      <c r="J47" s="22"/>
      <c r="K47" s="79"/>
      <c r="L47" s="23"/>
      <c r="M47" s="79"/>
      <c r="N47" s="22"/>
      <c r="O47" s="79"/>
      <c r="P47" s="22"/>
      <c r="Q47" s="80"/>
      <c r="R47" s="80"/>
      <c r="S47" s="80"/>
      <c r="T47" s="137"/>
    </row>
    <row r="48" spans="1:20" ht="9" customHeight="1">
      <c r="A48" s="163" t="s">
        <v>123</v>
      </c>
      <c r="B48" s="22">
        <f>SUM(C48:D48)</f>
        <v>1</v>
      </c>
      <c r="C48" s="23">
        <v>1</v>
      </c>
      <c r="D48" s="123">
        <v>0</v>
      </c>
      <c r="E48" s="78">
        <f>F48+G48+H48</f>
        <v>13</v>
      </c>
      <c r="F48" s="22">
        <v>13</v>
      </c>
      <c r="G48" s="123">
        <v>0</v>
      </c>
      <c r="H48" s="123">
        <v>0</v>
      </c>
      <c r="I48" s="79">
        <f>J48+K48</f>
        <v>28</v>
      </c>
      <c r="J48" s="22">
        <v>14</v>
      </c>
      <c r="K48" s="79">
        <v>14</v>
      </c>
      <c r="L48" s="23">
        <v>2</v>
      </c>
      <c r="M48" s="123">
        <v>0</v>
      </c>
      <c r="N48" s="22">
        <f>O48+P48</f>
        <v>337</v>
      </c>
      <c r="O48" s="79">
        <v>181</v>
      </c>
      <c r="P48" s="22">
        <v>156</v>
      </c>
      <c r="Q48" s="80">
        <f>E48/B48</f>
        <v>13</v>
      </c>
      <c r="R48" s="80">
        <f>N48/C48</f>
        <v>337</v>
      </c>
      <c r="S48" s="81">
        <f>N48/E48</f>
        <v>25.923076923076923</v>
      </c>
      <c r="T48" s="82">
        <f>N48/I48</f>
        <v>12.035714285714286</v>
      </c>
    </row>
    <row r="49" spans="1:20" ht="9" customHeight="1">
      <c r="A49" s="164" t="s">
        <v>124</v>
      </c>
      <c r="B49" s="28">
        <f>SUM(C49:D49)</f>
        <v>1</v>
      </c>
      <c r="C49" s="131">
        <v>1</v>
      </c>
      <c r="D49" s="108">
        <v>0</v>
      </c>
      <c r="E49" s="132">
        <f>F49+G49+H49</f>
        <v>23</v>
      </c>
      <c r="F49" s="105">
        <v>18</v>
      </c>
      <c r="G49" s="108">
        <v>0</v>
      </c>
      <c r="H49" s="165">
        <v>5</v>
      </c>
      <c r="I49" s="106">
        <f>J49+K49</f>
        <v>43</v>
      </c>
      <c r="J49" s="105">
        <v>22</v>
      </c>
      <c r="K49" s="106">
        <v>21</v>
      </c>
      <c r="L49" s="107">
        <v>2</v>
      </c>
      <c r="M49" s="165">
        <v>1</v>
      </c>
      <c r="N49" s="28">
        <f>O49+P49</f>
        <v>393</v>
      </c>
      <c r="O49" s="133">
        <v>200</v>
      </c>
      <c r="P49" s="28">
        <v>193</v>
      </c>
      <c r="Q49" s="110">
        <f>E49/B49</f>
        <v>23</v>
      </c>
      <c r="R49" s="110">
        <f>N49/C49</f>
        <v>393</v>
      </c>
      <c r="S49" s="111">
        <f>N49/E49</f>
        <v>17.08695652173913</v>
      </c>
      <c r="T49" s="112">
        <f>N49/I49</f>
        <v>9.13953488372093</v>
      </c>
    </row>
  </sheetData>
  <sheetProtection/>
  <mergeCells count="10">
    <mergeCell ref="S1:S2"/>
    <mergeCell ref="T1:T2"/>
    <mergeCell ref="L1:L2"/>
    <mergeCell ref="M1:M2"/>
    <mergeCell ref="A1:A2"/>
    <mergeCell ref="B1:D1"/>
    <mergeCell ref="E1:H1"/>
    <mergeCell ref="I1:K1"/>
    <mergeCell ref="N1:P1"/>
    <mergeCell ref="Q1:R1"/>
  </mergeCells>
  <printOptions horizontalCentered="1"/>
  <pageMargins left="0.2755905511811024" right="0.2755905511811024" top="0.3937007874015748" bottom="0.5118110236220472" header="0.2755905511811024" footer="0.2362204724409449"/>
  <pageSetup firstPageNumber="48" useFirstPageNumber="1" horizontalDpi="600" verticalDpi="600" orientation="portrait" paperSize="165" scale="180" r:id="rId1"/>
  <headerFooter alignWithMargins="0">
    <oddFooter>&amp;C&amp;"ＭＳ 明朝,標準"&amp;9－ &amp;P －</oddFooter>
  </headerFooter>
  <colBreaks count="1" manualBreakCount="1">
    <brk id="1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千葉県</cp:lastModifiedBy>
  <cp:lastPrinted>2019-02-15T01:59:46Z</cp:lastPrinted>
  <dcterms:created xsi:type="dcterms:W3CDTF">2007-02-22T08:07:55Z</dcterms:created>
  <dcterms:modified xsi:type="dcterms:W3CDTF">2019-02-21T01:41:05Z</dcterms:modified>
  <cp:category/>
  <cp:version/>
  <cp:contentType/>
  <cp:contentStatus/>
</cp:coreProperties>
</file>