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775" activeTab="0"/>
  </bookViews>
  <sheets>
    <sheet name="38" sheetId="1" r:id="rId1"/>
    <sheet name="39" sheetId="2" r:id="rId2"/>
    <sheet name="40" sheetId="3" r:id="rId3"/>
    <sheet name="41" sheetId="4" r:id="rId4"/>
    <sheet name="42-43" sheetId="5" r:id="rId5"/>
    <sheet name="44-45" sheetId="6" r:id="rId6"/>
    <sheet name="46-47" sheetId="7" r:id="rId7"/>
    <sheet name="48-49" sheetId="8" r:id="rId8"/>
  </sheets>
  <externalReferences>
    <externalReference r:id="rId11"/>
    <externalReference r:id="rId12"/>
  </externalReferences>
  <definedNames>
    <definedName name="_xlnm.Print_Area" localSheetId="2">'40'!$A$1:$G$31</definedName>
    <definedName name="_xlnm.Print_Area" localSheetId="3">'41'!$A$1:$G$33</definedName>
    <definedName name="_xlnm.Print_Area" localSheetId="4">'42-43'!$A$1:$T$40</definedName>
    <definedName name="_xlnm.Print_Area" localSheetId="5">'44-45'!$A$1:$T$36</definedName>
    <definedName name="_xlnm.Print_Area" localSheetId="6">'46-47'!$A$1:$T$40</definedName>
    <definedName name="_xlnm.Print_Area" localSheetId="7">'48-49'!$A$1:$T$49</definedName>
  </definedNames>
  <calcPr fullCalcOnLoad="1"/>
</workbook>
</file>

<file path=xl/sharedStrings.xml><?xml version="1.0" encoding="utf-8"?>
<sst xmlns="http://schemas.openxmlformats.org/spreadsheetml/2006/main" count="451" uniqueCount="145">
  <si>
    <t>袖ケ浦市</t>
  </si>
  <si>
    <t>鎌ケ谷市</t>
  </si>
  <si>
    <t>習志野市</t>
  </si>
  <si>
    <t>八千代市</t>
  </si>
  <si>
    <t>船橋市</t>
  </si>
  <si>
    <t>市川市</t>
  </si>
  <si>
    <t>浦安市</t>
  </si>
  <si>
    <t>松戸市</t>
  </si>
  <si>
    <t>柏市</t>
  </si>
  <si>
    <t>野田市</t>
  </si>
  <si>
    <t>流山市</t>
  </si>
  <si>
    <t>我孫子市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</si>
  <si>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</si>
  <si>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</si>
  <si>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</si>
  <si>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</si>
  <si>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</si>
  <si>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</si>
  <si>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</si>
  <si>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</si>
  <si>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</si>
  <si>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</si>
  <si>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東庄町</t>
  </si>
  <si>
    <t>多古町</t>
  </si>
  <si>
    <t>銚子市</t>
  </si>
  <si>
    <t>旭市</t>
  </si>
  <si>
    <t>匝瑳市</t>
  </si>
  <si>
    <t>東金市</t>
  </si>
  <si>
    <t>山武市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</si>
  <si>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</si>
  <si>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</si>
  <si>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</si>
  <si>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</si>
  <si>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</si>
  <si>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</si>
  <si>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</si>
  <si>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</si>
  <si>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</si>
  <si>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</si>
  <si>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</si>
  <si>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大多喜町</t>
  </si>
  <si>
    <t>御宿町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</si>
  <si>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</si>
  <si>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</si>
  <si>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</si>
  <si>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</si>
  <si>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</si>
  <si>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</si>
  <si>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</si>
  <si>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</si>
  <si>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千葉市</t>
  </si>
  <si>
    <t>　(1) 幼稚園</t>
  </si>
  <si>
    <t>神崎町</t>
  </si>
  <si>
    <t>注・＊印は不開示情報。</t>
  </si>
  <si>
    <t>区　　分</t>
  </si>
  <si>
    <t>学級数</t>
  </si>
  <si>
    <t>本務教員数</t>
  </si>
  <si>
    <t>児童数</t>
  </si>
  <si>
    <t>計</t>
  </si>
  <si>
    <t>本校</t>
  </si>
  <si>
    <t>分校</t>
  </si>
  <si>
    <t>単式</t>
  </si>
  <si>
    <t>複式</t>
  </si>
  <si>
    <t>特支</t>
  </si>
  <si>
    <t>男</t>
  </si>
  <si>
    <t>女</t>
  </si>
  <si>
    <t>北総管内</t>
  </si>
  <si>
    <t>神崎町</t>
  </si>
  <si>
    <t>東上総管内</t>
  </si>
  <si>
    <t>いすみ市</t>
  </si>
  <si>
    <t>布施学校組合</t>
  </si>
  <si>
    <t>南房総管内</t>
  </si>
  <si>
    <t>政令指定都市</t>
  </si>
  <si>
    <t>学校数</t>
  </si>
  <si>
    <t>生徒数</t>
  </si>
  <si>
    <t>千葉県</t>
  </si>
  <si>
    <t>生徒
数</t>
  </si>
  <si>
    <t>１学級
当たり
生徒数</t>
  </si>
  <si>
    <t>本務教
員１人
当たり
生徒数</t>
  </si>
  <si>
    <t>７　市町村別学校数・学級数・教職員数・児童生徒(園児)数</t>
  </si>
  <si>
    <t>鎌ケ谷市</t>
  </si>
  <si>
    <t>袖ケ浦市</t>
  </si>
  <si>
    <t>区　　分</t>
  </si>
  <si>
    <t>公　　　立</t>
  </si>
  <si>
    <t>私　　　立</t>
  </si>
  <si>
    <t>園　数</t>
  </si>
  <si>
    <t>園児数</t>
  </si>
  <si>
    <t>本　務
教員数</t>
  </si>
  <si>
    <t>大網白里市</t>
  </si>
  <si>
    <t>　(2) 幼保連携型認定こども園</t>
  </si>
  <si>
    <t>いすみ市</t>
  </si>
  <si>
    <t>(東葛飾中)</t>
  </si>
  <si>
    <t>注　・各市町村の数値には、県立中学校を含まない。</t>
  </si>
  <si>
    <t>　(3) 小学校(公立)</t>
  </si>
  <si>
    <t>　(4) 中学校(公立)</t>
  </si>
  <si>
    <t>　(5) 義務教育学校(公立)</t>
  </si>
  <si>
    <t>いすみ市</t>
  </si>
  <si>
    <t>１校当たり
（含分校）</t>
  </si>
  <si>
    <t>児童
数</t>
  </si>
  <si>
    <t>学級
数</t>
  </si>
  <si>
    <t>袖ケ浦市</t>
  </si>
  <si>
    <t>(千　葉　中)</t>
  </si>
  <si>
    <t>学 校 数</t>
  </si>
  <si>
    <t>１校当たり
（含分校）</t>
  </si>
  <si>
    <t>１学級
当たり
児童数</t>
  </si>
  <si>
    <t>本務教
員１人
当たり
児童数</t>
  </si>
  <si>
    <t>学級
数</t>
  </si>
  <si>
    <t>児童
数</t>
  </si>
  <si>
    <t>学級
数</t>
  </si>
  <si>
    <t>本務教
員１人
当たり
児童数</t>
  </si>
  <si>
    <t>１学級
当たり
児童数</t>
  </si>
  <si>
    <t>１校当たり
（含分校）</t>
  </si>
  <si>
    <t>学 校 数</t>
  </si>
  <si>
    <t>１校当たり
（含分校）</t>
  </si>
  <si>
    <t>学級
数</t>
  </si>
  <si>
    <r>
      <t xml:space="preserve">負担法
による
</t>
    </r>
    <r>
      <rPr>
        <sz val="6"/>
        <rFont val="ＭＳ 明朝"/>
        <family val="1"/>
      </rPr>
      <t>学校栄養</t>
    </r>
    <r>
      <rPr>
        <sz val="7"/>
        <rFont val="ＭＳ 明朝"/>
        <family val="1"/>
      </rPr>
      <t>職員数</t>
    </r>
  </si>
  <si>
    <t>負担法
による
事務
職員数</t>
  </si>
  <si>
    <t>平成３０年度</t>
  </si>
  <si>
    <t>令和元年度</t>
  </si>
  <si>
    <t>平成30年度</t>
  </si>
  <si>
    <t>平成３０年度</t>
  </si>
  <si>
    <t>令和元年度</t>
  </si>
  <si>
    <t>＊</t>
  </si>
  <si>
    <t>5(1)</t>
  </si>
  <si>
    <t>52(1)</t>
  </si>
  <si>
    <t>　・園数の(　)内は分園の別掲である。</t>
  </si>
  <si>
    <t>29(1)</t>
  </si>
  <si>
    <t>葛南管内</t>
  </si>
  <si>
    <t>東葛飾管内</t>
  </si>
  <si>
    <t>負担法
による
学校栄養職員数</t>
  </si>
  <si>
    <t>市川市(葛南)</t>
  </si>
  <si>
    <t>成田市(北総)</t>
  </si>
  <si>
    <t>東上総管内</t>
  </si>
  <si>
    <t>66(4)</t>
  </si>
  <si>
    <t>10(1)</t>
  </si>
  <si>
    <t>2(1)</t>
  </si>
  <si>
    <t>3(1)</t>
  </si>
  <si>
    <t>5(1)</t>
  </si>
  <si>
    <t>＊</t>
  </si>
  <si>
    <t>＊</t>
  </si>
  <si>
    <t>＊</t>
  </si>
  <si>
    <t>＊</t>
  </si>
  <si>
    <t>＊</t>
  </si>
  <si>
    <r>
      <t xml:space="preserve">負担法
による
</t>
    </r>
    <r>
      <rPr>
        <sz val="6"/>
        <rFont val="ＭＳ 明朝"/>
        <family val="1"/>
      </rPr>
      <t>学校栄養</t>
    </r>
    <r>
      <rPr>
        <sz val="7"/>
        <rFont val="ＭＳ 明朝"/>
        <family val="1"/>
      </rPr>
      <t xml:space="preserve">
職員数</t>
    </r>
  </si>
  <si>
    <t>(R1.5.1現在 教育政策課調)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</si>
</sst>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_);[Red]\(#,##0\)"/>
    <numFmt numFmtId="179" formatCode="#,##0.0;[Red]#,##0.0"/>
    <numFmt numFmtId="180" formatCode="[&lt;=99999999]####\-####;\(00\)\ ####\-####"/>
    <numFmt numFmtId="181" formatCode="#,##0;\-#,##0;&quot;-&quot;"/>
    <numFmt numFmtId="182" formatCode="_ &quot;SFr.&quot;* #,##0.00_ ;_ &quot;SFr.&quot;* \-#,##0.00_ ;_ &quot;SFr.&quot;* &quot;-&quot;??_ ;_ @_ "/>
    <numFmt numFmtId="183" formatCode="[$-411]g/&quot;標&quot;&quot;準&quot;"/>
    <numFmt numFmtId="184" formatCode="&quot;｣&quot;#,##0;[Red]\-&quot;｣&quot;#,##0"/>
    <numFmt numFmtId="185" formatCode="0000"/>
    <numFmt numFmtId="186" formatCode="00"/>
    <numFmt numFmtId="187" formatCode="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"/>
    <numFmt numFmtId="193" formatCode="#,##0_);\(#,##0\)"/>
    <numFmt numFmtId="194" formatCode="0;[Red]0"/>
    <numFmt numFmtId="195" formatCode="#,##0;0;&quot;－&quot;"/>
    <numFmt numFmtId="196" formatCode="0.00_ "/>
    <numFmt numFmtId="197" formatCode="#,##0.00_ "/>
    <numFmt numFmtId="198" formatCode="0.0_ "/>
    <numFmt numFmtId="199" formatCode="0.000"/>
    <numFmt numFmtId="200" formatCode="0.0"/>
    <numFmt numFmtId="201" formatCode="#,##0.0_ "/>
    <numFmt numFmtId="202" formatCode="#0.#0&quot;(GB)&quot;\ "/>
    <numFmt numFmtId="203" formatCode="0_);[Red]\(0\)"/>
    <numFmt numFmtId="204" formatCode="#,##0.000;[Red]\-#,##0.000"/>
    <numFmt numFmtId="205" formatCode="#,##0.0000;[Red]\-#,##0.0000"/>
    <numFmt numFmtId="206" formatCode="0.0000_ "/>
    <numFmt numFmtId="207" formatCode="##0.00&quot;(Ｇbyte)&quot;"/>
    <numFmt numFmtId="208" formatCode="0.00_);[Red]\(0.00\)"/>
    <numFmt numFmtId="209" formatCode="&quot;約&quot;##0&quot;万件&quot;"/>
    <numFmt numFmtId="210" formatCode="&quot;約&quot;0.00000&quot;秒/件&quot;"/>
    <numFmt numFmtId="211" formatCode="#,##0_ ;[Red]\-#,##0\ "/>
    <numFmt numFmtId="212" formatCode="&quot;約&quot;#0&quot;分&quot;"/>
    <numFmt numFmtId="213" formatCode="#,##0.0&quot;MB&quot;"/>
    <numFmt numFmtId="214" formatCode="&quot;約&quot;#0.0&quot;秒&quot;"/>
    <numFmt numFmtId="215" formatCode="##.#0&quot;(ｈ)&quot;\ "/>
    <numFmt numFmtId="216" formatCode="0.0_);[Red]\(0.0\)"/>
    <numFmt numFmtId="217" formatCode="##.0&quot;(M/bps)&quot;\ "/>
    <numFmt numFmtId="218" formatCode="#,##0.000&quot;（Mbyte)&quot;"/>
    <numFmt numFmtId="219" formatCode="&quot;約&quot;0.000000&quot;秒/件&quot;"/>
    <numFmt numFmtId="220" formatCode="0.000000"/>
    <numFmt numFmtId="221" formatCode="&quot;約&quot;#0.000&quot;秒&quot;"/>
    <numFmt numFmtId="222" formatCode="&quot;約&quot;#0.00&quot;秒&quot;"/>
    <numFmt numFmtId="223" formatCode="&quot;&quot;#,##0&quot;件&quot;"/>
    <numFmt numFmtId="224" formatCode="&quot;約&quot;#,##0&quot;秒&quot;"/>
    <numFmt numFmtId="225" formatCode="&quot;約&quot;#0.0&quot;分&quot;"/>
    <numFmt numFmtId="226" formatCode="##0.00&quot;(Mbyte)&quot;"/>
    <numFmt numFmtId="227" formatCode="#,##0.00&quot;MB&quot;"/>
    <numFmt numFmtId="228" formatCode="#0.00&quot;秒&quot;"/>
    <numFmt numFmtId="229" formatCode="&quot;約&quot;#&quot;分&quot;"/>
    <numFmt numFmtId="230" formatCode="#0.0000&quot;秒&quot;"/>
    <numFmt numFmtId="231" formatCode="&quot;約&quot;#,##0.00&quot;秒&quot;"/>
    <numFmt numFmtId="232" formatCode="&quot;約&quot;##0.00&quot;秒&quot;"/>
    <numFmt numFmtId="233" formatCode="0.0%"/>
    <numFmt numFmtId="234" formatCode="0;0;\ "/>
    <numFmt numFmtId="235" formatCode="0_ "/>
    <numFmt numFmtId="236" formatCode="&quot;△&quot;\ #,##0;&quot;▲&quot;\ #,##0"/>
    <numFmt numFmtId="237" formatCode="[&lt;=999]000;[&lt;=9999]000\-00;000\-0000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b/>
      <sz val="10"/>
      <name val="MS UI Gothic"/>
      <family val="3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"/>
      <name val="ＭＳ Ｐゴシック"/>
      <family val="3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i/>
      <sz val="7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1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2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8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2" borderId="7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2" borderId="12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3" borderId="7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1" fillId="34" borderId="0" applyNumberFormat="0" applyBorder="0" applyAlignment="0" applyProtection="0"/>
  </cellStyleXfs>
  <cellXfs count="305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7" fillId="0" borderId="0" xfId="0" applyFont="1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distributed"/>
    </xf>
    <xf numFmtId="0" fontId="5" fillId="0" borderId="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6" fontId="5" fillId="35" borderId="19" xfId="0" applyNumberFormat="1" applyFont="1" applyFill="1" applyBorder="1" applyAlignment="1">
      <alignment vertical="center"/>
    </xf>
    <xf numFmtId="176" fontId="5" fillId="35" borderId="15" xfId="0" applyNumberFormat="1" applyFont="1" applyFill="1" applyBorder="1" applyAlignment="1">
      <alignment vertical="center"/>
    </xf>
    <xf numFmtId="176" fontId="4" fillId="35" borderId="19" xfId="0" applyNumberFormat="1" applyFont="1" applyFill="1" applyBorder="1" applyAlignment="1">
      <alignment vertical="center"/>
    </xf>
    <xf numFmtId="176" fontId="4" fillId="35" borderId="15" xfId="0" applyNumberFormat="1" applyFont="1" applyFill="1" applyBorder="1" applyAlignment="1">
      <alignment vertical="center"/>
    </xf>
    <xf numFmtId="180" fontId="5" fillId="35" borderId="19" xfId="0" applyNumberFormat="1" applyFont="1" applyFill="1" applyBorder="1" applyAlignment="1">
      <alignment horizontal="right" vertical="center"/>
    </xf>
    <xf numFmtId="176" fontId="4" fillId="35" borderId="19" xfId="0" applyNumberFormat="1" applyFont="1" applyFill="1" applyBorder="1" applyAlignment="1">
      <alignment vertical="center"/>
    </xf>
    <xf numFmtId="176" fontId="4" fillId="35" borderId="19" xfId="0" applyNumberFormat="1" applyFont="1" applyFill="1" applyBorder="1" applyAlignment="1">
      <alignment horizontal="right" vertical="center"/>
    </xf>
    <xf numFmtId="176" fontId="4" fillId="35" borderId="17" xfId="0" applyNumberFormat="1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5" fillId="35" borderId="0" xfId="0" applyFont="1" applyFill="1" applyAlignment="1">
      <alignment vertical="top"/>
    </xf>
    <xf numFmtId="0" fontId="5" fillId="35" borderId="0" xfId="0" applyFont="1" applyFill="1" applyBorder="1" applyAlignment="1">
      <alignment vertical="top"/>
    </xf>
    <xf numFmtId="0" fontId="20" fillId="35" borderId="0" xfId="0" applyFont="1" applyFill="1" applyAlignment="1">
      <alignment horizontal="right" vertical="top"/>
    </xf>
    <xf numFmtId="0" fontId="4" fillId="35" borderId="0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distributed"/>
    </xf>
    <xf numFmtId="0" fontId="5" fillId="35" borderId="0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distributed"/>
    </xf>
    <xf numFmtId="178" fontId="5" fillId="35" borderId="19" xfId="0" applyNumberFormat="1" applyFont="1" applyFill="1" applyBorder="1" applyAlignment="1">
      <alignment/>
    </xf>
    <xf numFmtId="0" fontId="4" fillId="35" borderId="14" xfId="0" applyFont="1" applyFill="1" applyBorder="1" applyAlignment="1">
      <alignment horizontal="distributed"/>
    </xf>
    <xf numFmtId="0" fontId="4" fillId="35" borderId="14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 textRotation="255"/>
    </xf>
    <xf numFmtId="0" fontId="4" fillId="35" borderId="16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0" fontId="4" fillId="35" borderId="19" xfId="0" applyFont="1" applyFill="1" applyBorder="1" applyAlignment="1">
      <alignment vertical="center"/>
    </xf>
    <xf numFmtId="0" fontId="4" fillId="35" borderId="15" xfId="0" applyFont="1" applyFill="1" applyBorder="1" applyAlignment="1">
      <alignment horizontal="distributed" vertical="center"/>
    </xf>
    <xf numFmtId="176" fontId="4" fillId="35" borderId="21" xfId="0" applyNumberFormat="1" applyFont="1" applyFill="1" applyBorder="1" applyAlignment="1">
      <alignment vertical="center"/>
    </xf>
    <xf numFmtId="176" fontId="4" fillId="35" borderId="0" xfId="0" applyNumberFormat="1" applyFont="1" applyFill="1" applyBorder="1" applyAlignment="1">
      <alignment vertical="center"/>
    </xf>
    <xf numFmtId="177" fontId="4" fillId="35" borderId="19" xfId="0" applyNumberFormat="1" applyFont="1" applyFill="1" applyBorder="1" applyAlignment="1">
      <alignment vertical="center"/>
    </xf>
    <xf numFmtId="179" fontId="4" fillId="35" borderId="19" xfId="0" applyNumberFormat="1" applyFont="1" applyFill="1" applyBorder="1" applyAlignment="1">
      <alignment vertical="center"/>
    </xf>
    <xf numFmtId="179" fontId="4" fillId="35" borderId="21" xfId="0" applyNumberFormat="1" applyFont="1" applyFill="1" applyBorder="1" applyAlignment="1">
      <alignment vertical="center"/>
    </xf>
    <xf numFmtId="0" fontId="5" fillId="35" borderId="15" xfId="0" applyFont="1" applyFill="1" applyBorder="1" applyAlignment="1">
      <alignment horizontal="distributed" vertical="center"/>
    </xf>
    <xf numFmtId="176" fontId="5" fillId="35" borderId="21" xfId="0" applyNumberFormat="1" applyFont="1" applyFill="1" applyBorder="1" applyAlignment="1">
      <alignment vertical="center"/>
    </xf>
    <xf numFmtId="176" fontId="5" fillId="35" borderId="0" xfId="0" applyNumberFormat="1" applyFont="1" applyFill="1" applyBorder="1" applyAlignment="1">
      <alignment vertical="center"/>
    </xf>
    <xf numFmtId="177" fontId="5" fillId="35" borderId="19" xfId="0" applyNumberFormat="1" applyFont="1" applyFill="1" applyBorder="1" applyAlignment="1">
      <alignment vertical="center"/>
    </xf>
    <xf numFmtId="179" fontId="5" fillId="35" borderId="19" xfId="0" applyNumberFormat="1" applyFont="1" applyFill="1" applyBorder="1" applyAlignment="1">
      <alignment vertical="center"/>
    </xf>
    <xf numFmtId="179" fontId="5" fillId="35" borderId="21" xfId="0" applyNumberFormat="1" applyFont="1" applyFill="1" applyBorder="1" applyAlignment="1">
      <alignment vertical="center"/>
    </xf>
    <xf numFmtId="180" fontId="4" fillId="35" borderId="19" xfId="0" applyNumberFormat="1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horizontal="distributed" vertical="center"/>
    </xf>
    <xf numFmtId="180" fontId="4" fillId="35" borderId="17" xfId="0" applyNumberFormat="1" applyFont="1" applyFill="1" applyBorder="1" applyAlignment="1">
      <alignment horizontal="right" vertical="center"/>
    </xf>
    <xf numFmtId="0" fontId="4" fillId="35" borderId="17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180" fontId="4" fillId="35" borderId="17" xfId="0" applyNumberFormat="1" applyFont="1" applyFill="1" applyBorder="1" applyAlignment="1">
      <alignment vertical="center"/>
    </xf>
    <xf numFmtId="177" fontId="4" fillId="35" borderId="17" xfId="0" applyNumberFormat="1" applyFont="1" applyFill="1" applyBorder="1" applyAlignment="1">
      <alignment vertical="center"/>
    </xf>
    <xf numFmtId="179" fontId="4" fillId="35" borderId="17" xfId="0" applyNumberFormat="1" applyFont="1" applyFill="1" applyBorder="1" applyAlignment="1">
      <alignment vertical="center"/>
    </xf>
    <xf numFmtId="179" fontId="4" fillId="35" borderId="18" xfId="0" applyNumberFormat="1" applyFont="1" applyFill="1" applyBorder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 wrapText="1"/>
    </xf>
    <xf numFmtId="180" fontId="5" fillId="35" borderId="19" xfId="0" applyNumberFormat="1" applyFont="1" applyFill="1" applyBorder="1" applyAlignment="1">
      <alignment vertical="center"/>
    </xf>
    <xf numFmtId="180" fontId="4" fillId="35" borderId="19" xfId="0" applyNumberFormat="1" applyFont="1" applyFill="1" applyBorder="1" applyAlignment="1">
      <alignment vertical="center"/>
    </xf>
    <xf numFmtId="178" fontId="4" fillId="35" borderId="19" xfId="0" applyNumberFormat="1" applyFont="1" applyFill="1" applyBorder="1" applyAlignment="1">
      <alignment vertical="center"/>
    </xf>
    <xf numFmtId="178" fontId="4" fillId="35" borderId="15" xfId="0" applyNumberFormat="1" applyFont="1" applyFill="1" applyBorder="1" applyAlignment="1">
      <alignment vertical="center"/>
    </xf>
    <xf numFmtId="176" fontId="4" fillId="35" borderId="14" xfId="0" applyNumberFormat="1" applyFont="1" applyFill="1" applyBorder="1" applyAlignment="1">
      <alignment vertical="center"/>
    </xf>
    <xf numFmtId="176" fontId="4" fillId="35" borderId="18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vertical="top"/>
    </xf>
    <xf numFmtId="177" fontId="4" fillId="35" borderId="21" xfId="0" applyNumberFormat="1" applyFont="1" applyFill="1" applyBorder="1" applyAlignment="1">
      <alignment vertical="center"/>
    </xf>
    <xf numFmtId="0" fontId="4" fillId="35" borderId="15" xfId="0" applyFont="1" applyFill="1" applyBorder="1" applyAlignment="1">
      <alignment horizontal="center" vertical="center" wrapText="1"/>
    </xf>
    <xf numFmtId="177" fontId="5" fillId="35" borderId="15" xfId="0" applyNumberFormat="1" applyFont="1" applyFill="1" applyBorder="1" applyAlignment="1">
      <alignment vertical="center"/>
    </xf>
    <xf numFmtId="177" fontId="4" fillId="35" borderId="15" xfId="0" applyNumberFormat="1" applyFont="1" applyFill="1" applyBorder="1" applyAlignment="1">
      <alignment vertical="center"/>
    </xf>
    <xf numFmtId="179" fontId="4" fillId="35" borderId="0" xfId="0" applyNumberFormat="1" applyFont="1" applyFill="1" applyBorder="1" applyAlignment="1">
      <alignment vertical="center"/>
    </xf>
    <xf numFmtId="177" fontId="4" fillId="35" borderId="0" xfId="0" applyNumberFormat="1" applyFont="1" applyFill="1" applyBorder="1" applyAlignment="1">
      <alignment vertical="center"/>
    </xf>
    <xf numFmtId="179" fontId="5" fillId="35" borderId="0" xfId="0" applyNumberFormat="1" applyFont="1" applyFill="1" applyBorder="1" applyAlignment="1">
      <alignment vertical="center"/>
    </xf>
    <xf numFmtId="179" fontId="4" fillId="35" borderId="22" xfId="0" applyNumberFormat="1" applyFont="1" applyFill="1" applyBorder="1" applyAlignment="1">
      <alignment vertical="center"/>
    </xf>
    <xf numFmtId="180" fontId="4" fillId="35" borderId="0" xfId="0" applyNumberFormat="1" applyFont="1" applyFill="1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0" fontId="4" fillId="35" borderId="17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9" fontId="5" fillId="0" borderId="19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8" fontId="4" fillId="35" borderId="20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 horizontal="right"/>
    </xf>
    <xf numFmtId="0" fontId="5" fillId="0" borderId="0" xfId="80" applyFont="1" applyAlignment="1">
      <alignment vertical="center" shrinkToFit="1"/>
      <protection/>
    </xf>
    <xf numFmtId="0" fontId="5" fillId="0" borderId="19" xfId="80" applyFont="1" applyBorder="1" applyAlignment="1">
      <alignment vertical="center" shrinkToFit="1"/>
      <protection/>
    </xf>
    <xf numFmtId="0" fontId="4" fillId="0" borderId="0" xfId="80" applyFont="1" applyAlignment="1">
      <alignment vertical="center" shrinkToFit="1"/>
      <protection/>
    </xf>
    <xf numFmtId="180" fontId="4" fillId="0" borderId="21" xfId="0" applyNumberFormat="1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9" xfId="80" applyFont="1" applyBorder="1" applyAlignment="1">
      <alignment vertical="center" shrinkToFit="1"/>
      <protection/>
    </xf>
    <xf numFmtId="180" fontId="4" fillId="0" borderId="0" xfId="0" applyNumberFormat="1" applyFont="1" applyFill="1" applyBorder="1" applyAlignment="1">
      <alignment/>
    </xf>
    <xf numFmtId="178" fontId="4" fillId="35" borderId="27" xfId="0" applyNumberFormat="1" applyFont="1" applyFill="1" applyBorder="1" applyAlignment="1">
      <alignment horizontal="right"/>
    </xf>
    <xf numFmtId="178" fontId="5" fillId="35" borderId="21" xfId="0" applyNumberFormat="1" applyFont="1" applyFill="1" applyBorder="1" applyAlignment="1">
      <alignment horizontal="right"/>
    </xf>
    <xf numFmtId="180" fontId="4" fillId="0" borderId="0" xfId="80" applyNumberFormat="1" applyFont="1" applyFill="1" applyAlignment="1">
      <alignment horizontal="right"/>
      <protection/>
    </xf>
    <xf numFmtId="0" fontId="4" fillId="35" borderId="22" xfId="0" applyFont="1" applyFill="1" applyBorder="1" applyAlignment="1">
      <alignment vertical="center"/>
    </xf>
    <xf numFmtId="180" fontId="4" fillId="0" borderId="20" xfId="80" applyNumberFormat="1" applyFont="1" applyFill="1" applyBorder="1" applyAlignment="1">
      <alignment horizontal="right"/>
      <protection/>
    </xf>
    <xf numFmtId="180" fontId="4" fillId="0" borderId="19" xfId="80" applyNumberFormat="1" applyFont="1" applyFill="1" applyBorder="1" applyAlignment="1">
      <alignment horizontal="right"/>
      <protection/>
    </xf>
    <xf numFmtId="0" fontId="4" fillId="0" borderId="17" xfId="80" applyFont="1" applyBorder="1" applyAlignment="1">
      <alignment vertical="center" shrinkToFit="1"/>
      <protection/>
    </xf>
    <xf numFmtId="0" fontId="4" fillId="0" borderId="18" xfId="80" applyFont="1" applyBorder="1" applyAlignment="1">
      <alignment vertical="center" shrinkToFit="1"/>
      <protection/>
    </xf>
    <xf numFmtId="0" fontId="4" fillId="35" borderId="20" xfId="0" applyFont="1" applyFill="1" applyBorder="1" applyAlignment="1">
      <alignment horizontal="center" vertical="center" wrapText="1"/>
    </xf>
    <xf numFmtId="180" fontId="4" fillId="35" borderId="15" xfId="0" applyNumberFormat="1" applyFont="1" applyFill="1" applyBorder="1" applyAlignment="1">
      <alignment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0" xfId="0" applyFont="1" applyFill="1" applyAlignment="1">
      <alignment vertical="top"/>
    </xf>
    <xf numFmtId="180" fontId="4" fillId="35" borderId="0" xfId="0" applyNumberFormat="1" applyFont="1" applyFill="1" applyBorder="1" applyAlignment="1">
      <alignment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180" fontId="4" fillId="35" borderId="19" xfId="0" applyNumberFormat="1" applyFont="1" applyFill="1" applyBorder="1" applyAlignment="1">
      <alignment vertical="center"/>
    </xf>
    <xf numFmtId="180" fontId="4" fillId="35" borderId="17" xfId="0" applyNumberFormat="1" applyFont="1" applyFill="1" applyBorder="1" applyAlignment="1">
      <alignment vertical="center"/>
    </xf>
    <xf numFmtId="177" fontId="4" fillId="35" borderId="14" xfId="0" applyNumberFormat="1" applyFont="1" applyFill="1" applyBorder="1" applyAlignment="1">
      <alignment vertical="center"/>
    </xf>
    <xf numFmtId="176" fontId="4" fillId="0" borderId="19" xfId="80" applyNumberFormat="1" applyFont="1" applyBorder="1" applyAlignment="1">
      <alignment vertical="center" shrinkToFit="1"/>
      <protection/>
    </xf>
    <xf numFmtId="176" fontId="4" fillId="0" borderId="17" xfId="80" applyNumberFormat="1" applyFont="1" applyBorder="1" applyAlignment="1">
      <alignment vertical="center" shrinkToFit="1"/>
      <protection/>
    </xf>
    <xf numFmtId="176" fontId="4" fillId="35" borderId="0" xfId="0" applyNumberFormat="1" applyFont="1" applyFill="1" applyBorder="1" applyAlignment="1">
      <alignment vertical="top"/>
    </xf>
    <xf numFmtId="176" fontId="4" fillId="35" borderId="13" xfId="0" applyNumberFormat="1" applyFont="1" applyFill="1" applyBorder="1" applyAlignment="1">
      <alignment horizontal="center" vertical="center"/>
    </xf>
    <xf numFmtId="176" fontId="4" fillId="35" borderId="20" xfId="0" applyNumberFormat="1" applyFont="1" applyFill="1" applyBorder="1" applyAlignment="1">
      <alignment vertical="center"/>
    </xf>
    <xf numFmtId="176" fontId="5" fillId="0" borderId="19" xfId="80" applyNumberFormat="1" applyFont="1" applyBorder="1" applyAlignment="1">
      <alignment vertical="center" shrinkToFit="1"/>
      <protection/>
    </xf>
    <xf numFmtId="176" fontId="4" fillId="35" borderId="16" xfId="0" applyNumberFormat="1" applyFont="1" applyFill="1" applyBorder="1" applyAlignment="1">
      <alignment horizontal="center" vertical="center"/>
    </xf>
    <xf numFmtId="176" fontId="5" fillId="0" borderId="0" xfId="80" applyNumberFormat="1" applyFont="1" applyAlignment="1">
      <alignment vertical="center" shrinkToFit="1"/>
      <protection/>
    </xf>
    <xf numFmtId="176" fontId="4" fillId="0" borderId="0" xfId="80" applyNumberFormat="1" applyFont="1" applyAlignment="1">
      <alignment vertical="center" shrinkToFit="1"/>
      <protection/>
    </xf>
    <xf numFmtId="176" fontId="4" fillId="0" borderId="18" xfId="80" applyNumberFormat="1" applyFont="1" applyBorder="1" applyAlignment="1">
      <alignment vertical="center" shrinkToFit="1"/>
      <protection/>
    </xf>
    <xf numFmtId="176" fontId="4" fillId="35" borderId="0" xfId="0" applyNumberFormat="1" applyFont="1" applyFill="1" applyAlignment="1">
      <alignment vertical="top"/>
    </xf>
    <xf numFmtId="176" fontId="4" fillId="35" borderId="21" xfId="0" applyNumberFormat="1" applyFont="1" applyFill="1" applyBorder="1" applyAlignment="1">
      <alignment horizontal="center" vertical="center"/>
    </xf>
    <xf numFmtId="176" fontId="4" fillId="35" borderId="20" xfId="0" applyNumberFormat="1" applyFont="1" applyFill="1" applyBorder="1" applyAlignment="1">
      <alignment horizontal="center" vertical="center"/>
    </xf>
    <xf numFmtId="176" fontId="4" fillId="35" borderId="0" xfId="0" applyNumberFormat="1" applyFont="1" applyFill="1" applyBorder="1" applyAlignment="1">
      <alignment horizontal="center" vertical="center"/>
    </xf>
    <xf numFmtId="176" fontId="4" fillId="35" borderId="27" xfId="0" applyNumberFormat="1" applyFont="1" applyFill="1" applyBorder="1" applyAlignment="1">
      <alignment horizontal="center" vertical="center"/>
    </xf>
    <xf numFmtId="176" fontId="5" fillId="0" borderId="21" xfId="80" applyNumberFormat="1" applyFont="1" applyBorder="1" applyAlignment="1">
      <alignment vertical="center" shrinkToFit="1"/>
      <protection/>
    </xf>
    <xf numFmtId="176" fontId="4" fillId="0" borderId="21" xfId="80" applyNumberFormat="1" applyFont="1" applyBorder="1" applyAlignment="1">
      <alignment vertical="center" shrinkToFit="1"/>
      <protection/>
    </xf>
    <xf numFmtId="176" fontId="5" fillId="0" borderId="15" xfId="80" applyNumberFormat="1" applyFont="1" applyBorder="1" applyAlignment="1">
      <alignment vertical="center" shrinkToFit="1"/>
      <protection/>
    </xf>
    <xf numFmtId="176" fontId="4" fillId="0" borderId="15" xfId="80" applyNumberFormat="1" applyFont="1" applyBorder="1" applyAlignment="1">
      <alignment vertical="center" shrinkToFit="1"/>
      <protection/>
    </xf>
    <xf numFmtId="176" fontId="4" fillId="0" borderId="14" xfId="80" applyNumberFormat="1" applyFont="1" applyBorder="1" applyAlignment="1">
      <alignment vertical="center" shrinkToFit="1"/>
      <protection/>
    </xf>
    <xf numFmtId="180" fontId="5" fillId="35" borderId="19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176" fontId="4" fillId="0" borderId="27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19" xfId="0" applyNumberFormat="1" applyFont="1" applyBorder="1" applyAlignment="1">
      <alignment horizontal="right"/>
    </xf>
    <xf numFmtId="176" fontId="5" fillId="0" borderId="21" xfId="0" applyNumberFormat="1" applyFont="1" applyBorder="1" applyAlignment="1">
      <alignment horizontal="right"/>
    </xf>
    <xf numFmtId="176" fontId="4" fillId="0" borderId="19" xfId="0" applyNumberFormat="1" applyFont="1" applyFill="1" applyBorder="1" applyAlignment="1">
      <alignment vertical="center"/>
    </xf>
    <xf numFmtId="176" fontId="4" fillId="35" borderId="20" xfId="0" applyNumberFormat="1" applyFont="1" applyFill="1" applyBorder="1" applyAlignment="1">
      <alignment/>
    </xf>
    <xf numFmtId="176" fontId="5" fillId="35" borderId="19" xfId="0" applyNumberFormat="1" applyFont="1" applyFill="1" applyBorder="1" applyAlignment="1">
      <alignment horizontal="right"/>
    </xf>
    <xf numFmtId="176" fontId="5" fillId="35" borderId="19" xfId="0" applyNumberFormat="1" applyFont="1" applyFill="1" applyBorder="1" applyAlignment="1">
      <alignment/>
    </xf>
    <xf numFmtId="176" fontId="5" fillId="35" borderId="0" xfId="0" applyNumberFormat="1" applyFont="1" applyFill="1" applyAlignment="1">
      <alignment vertical="top"/>
    </xf>
    <xf numFmtId="176" fontId="5" fillId="0" borderId="19" xfId="80" applyNumberFormat="1" applyFont="1" applyBorder="1" applyAlignment="1">
      <alignment horizontal="right" vertical="center" shrinkToFit="1"/>
      <protection/>
    </xf>
    <xf numFmtId="176" fontId="4" fillId="0" borderId="19" xfId="80" applyNumberFormat="1" applyFont="1" applyBorder="1" applyAlignment="1">
      <alignment horizontal="right" vertical="center" shrinkToFit="1"/>
      <protection/>
    </xf>
    <xf numFmtId="176" fontId="4" fillId="0" borderId="17" xfId="80" applyNumberFormat="1" applyFont="1" applyBorder="1" applyAlignment="1">
      <alignment horizontal="right" vertical="center" shrinkToFit="1"/>
      <protection/>
    </xf>
    <xf numFmtId="176" fontId="5" fillId="35" borderId="0" xfId="0" applyNumberFormat="1" applyFont="1" applyFill="1" applyBorder="1" applyAlignment="1">
      <alignment vertical="top"/>
    </xf>
    <xf numFmtId="176" fontId="20" fillId="35" borderId="0" xfId="0" applyNumberFormat="1" applyFont="1" applyFill="1" applyAlignment="1">
      <alignment horizontal="right" vertical="top"/>
    </xf>
    <xf numFmtId="176" fontId="4" fillId="35" borderId="2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20" xfId="0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horizontal="right" vertical="center"/>
    </xf>
    <xf numFmtId="0" fontId="5" fillId="0" borderId="19" xfId="80" applyFont="1" applyFill="1" applyBorder="1" applyAlignment="1">
      <alignment vertical="center" shrinkToFit="1"/>
      <protection/>
    </xf>
    <xf numFmtId="180" fontId="5" fillId="0" borderId="19" xfId="0" applyNumberFormat="1" applyFont="1" applyFill="1" applyBorder="1" applyAlignment="1">
      <alignment vertical="center"/>
    </xf>
    <xf numFmtId="0" fontId="4" fillId="0" borderId="19" xfId="80" applyFont="1" applyFill="1" applyBorder="1" applyAlignment="1">
      <alignment vertical="center" shrinkToFit="1"/>
      <protection/>
    </xf>
    <xf numFmtId="180" fontId="4" fillId="0" borderId="19" xfId="0" applyNumberFormat="1" applyFont="1" applyFill="1" applyBorder="1" applyAlignment="1">
      <alignment vertical="center"/>
    </xf>
    <xf numFmtId="0" fontId="4" fillId="0" borderId="17" xfId="80" applyFont="1" applyFill="1" applyBorder="1" applyAlignment="1">
      <alignment vertical="center" shrinkToFit="1"/>
      <protection/>
    </xf>
    <xf numFmtId="180" fontId="4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29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80" applyFont="1" applyFill="1" applyAlignment="1">
      <alignment vertical="center" shrinkToFit="1"/>
      <protection/>
    </xf>
    <xf numFmtId="0" fontId="4" fillId="0" borderId="0" xfId="80" applyFont="1" applyFill="1" applyAlignment="1">
      <alignment vertical="center" shrinkToFit="1"/>
      <protection/>
    </xf>
    <xf numFmtId="0" fontId="4" fillId="0" borderId="22" xfId="80" applyFont="1" applyFill="1" applyBorder="1" applyAlignment="1">
      <alignment vertical="center" shrinkToFit="1"/>
      <protection/>
    </xf>
    <xf numFmtId="176" fontId="4" fillId="0" borderId="19" xfId="80" applyNumberFormat="1" applyFont="1" applyFill="1" applyBorder="1" applyAlignment="1">
      <alignment vertical="center" shrinkToFit="1"/>
      <protection/>
    </xf>
    <xf numFmtId="176" fontId="4" fillId="0" borderId="0" xfId="80" applyNumberFormat="1" applyFont="1" applyFill="1" applyAlignment="1">
      <alignment vertical="center" shrinkToFit="1"/>
      <protection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0" fontId="4" fillId="0" borderId="19" xfId="80" applyNumberFormat="1" applyFont="1" applyFill="1" applyBorder="1" applyAlignment="1">
      <alignment horizontal="right" vertical="center" shrinkToFit="1"/>
      <protection/>
    </xf>
    <xf numFmtId="180" fontId="4" fillId="0" borderId="19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4" xfId="80" applyFont="1" applyFill="1" applyBorder="1" applyAlignment="1">
      <alignment vertical="center" shrinkToFit="1"/>
      <protection/>
    </xf>
    <xf numFmtId="19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4" fillId="0" borderId="2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76" fontId="5" fillId="0" borderId="19" xfId="80" applyNumberFormat="1" applyFont="1" applyFill="1" applyBorder="1" applyAlignment="1">
      <alignment vertical="center" shrinkToFit="1"/>
      <protection/>
    </xf>
    <xf numFmtId="176" fontId="4" fillId="0" borderId="17" xfId="80" applyNumberFormat="1" applyFont="1" applyFill="1" applyBorder="1" applyAlignment="1">
      <alignment vertical="center" shrinkToFit="1"/>
      <protection/>
    </xf>
    <xf numFmtId="0" fontId="4" fillId="0" borderId="24" xfId="0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35" borderId="17" xfId="0" applyNumberFormat="1" applyFont="1" applyFill="1" applyBorder="1" applyAlignment="1">
      <alignment vertical="center"/>
    </xf>
    <xf numFmtId="0" fontId="5" fillId="0" borderId="17" xfId="80" applyFont="1" applyBorder="1" applyAlignment="1">
      <alignment vertical="center" shrinkToFit="1"/>
      <protection/>
    </xf>
    <xf numFmtId="180" fontId="5" fillId="0" borderId="19" xfId="0" applyNumberFormat="1" applyFont="1" applyFill="1" applyBorder="1" applyAlignment="1">
      <alignment horizontal="right" vertical="center"/>
    </xf>
    <xf numFmtId="180" fontId="4" fillId="0" borderId="19" xfId="0" applyNumberFormat="1" applyFont="1" applyFill="1" applyBorder="1" applyAlignment="1">
      <alignment horizontal="right" vertical="center"/>
    </xf>
    <xf numFmtId="176" fontId="26" fillId="0" borderId="19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80" fontId="4" fillId="0" borderId="17" xfId="0" applyNumberFormat="1" applyFont="1" applyFill="1" applyBorder="1" applyAlignment="1">
      <alignment horizontal="right" vertical="center"/>
    </xf>
    <xf numFmtId="178" fontId="4" fillId="0" borderId="19" xfId="0" applyNumberFormat="1" applyFont="1" applyFill="1" applyBorder="1" applyAlignment="1">
      <alignment vertical="center"/>
    </xf>
    <xf numFmtId="178" fontId="4" fillId="35" borderId="0" xfId="0" applyNumberFormat="1" applyFont="1" applyFill="1" applyBorder="1" applyAlignment="1">
      <alignment horizontal="right"/>
    </xf>
    <xf numFmtId="176" fontId="4" fillId="35" borderId="0" xfId="0" applyNumberFormat="1" applyFont="1" applyFill="1" applyBorder="1" applyAlignment="1">
      <alignment horizontal="right"/>
    </xf>
    <xf numFmtId="176" fontId="4" fillId="35" borderId="28" xfId="0" applyNumberFormat="1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176" fontId="4" fillId="0" borderId="0" xfId="80" applyNumberFormat="1" applyFont="1" applyAlignment="1">
      <alignment shrinkToFit="1"/>
      <protection/>
    </xf>
    <xf numFmtId="176" fontId="4" fillId="0" borderId="19" xfId="80" applyNumberFormat="1" applyFont="1" applyBorder="1" applyAlignment="1">
      <alignment shrinkToFit="1"/>
      <protection/>
    </xf>
    <xf numFmtId="176" fontId="4" fillId="0" borderId="21" xfId="80" applyNumberFormat="1" applyFont="1" applyBorder="1" applyAlignment="1">
      <alignment shrinkToFit="1"/>
      <protection/>
    </xf>
    <xf numFmtId="180" fontId="4" fillId="35" borderId="21" xfId="0" applyNumberFormat="1" applyFont="1" applyFill="1" applyBorder="1" applyAlignment="1">
      <alignment horizontal="right"/>
    </xf>
    <xf numFmtId="180" fontId="4" fillId="35" borderId="19" xfId="0" applyNumberFormat="1" applyFont="1" applyFill="1" applyBorder="1" applyAlignment="1">
      <alignment horizontal="right"/>
    </xf>
    <xf numFmtId="180" fontId="4" fillId="35" borderId="0" xfId="0" applyNumberFormat="1" applyFont="1" applyFill="1" applyBorder="1" applyAlignment="1">
      <alignment horizontal="right"/>
    </xf>
    <xf numFmtId="0" fontId="4" fillId="0" borderId="0" xfId="80" applyFont="1" applyAlignment="1">
      <alignment shrinkToFit="1"/>
      <protection/>
    </xf>
    <xf numFmtId="176" fontId="4" fillId="0" borderId="19" xfId="80" applyNumberFormat="1" applyFont="1" applyFill="1" applyBorder="1" applyAlignment="1">
      <alignment horizontal="right"/>
      <protection/>
    </xf>
    <xf numFmtId="176" fontId="4" fillId="0" borderId="21" xfId="80" applyNumberFormat="1" applyFont="1" applyFill="1" applyBorder="1" applyAlignment="1">
      <alignment horizontal="right"/>
      <protection/>
    </xf>
    <xf numFmtId="180" fontId="4" fillId="35" borderId="18" xfId="0" applyNumberFormat="1" applyFont="1" applyFill="1" applyBorder="1" applyAlignment="1">
      <alignment horizontal="right"/>
    </xf>
    <xf numFmtId="180" fontId="4" fillId="35" borderId="17" xfId="0" applyNumberFormat="1" applyFont="1" applyFill="1" applyBorder="1" applyAlignment="1">
      <alignment horizontal="right"/>
    </xf>
    <xf numFmtId="180" fontId="4" fillId="35" borderId="22" xfId="0" applyNumberFormat="1" applyFont="1" applyFill="1" applyBorder="1" applyAlignment="1">
      <alignment horizontal="right"/>
    </xf>
    <xf numFmtId="176" fontId="4" fillId="0" borderId="20" xfId="80" applyNumberFormat="1" applyFont="1" applyBorder="1" applyAlignment="1">
      <alignment shrinkToFit="1"/>
      <protection/>
    </xf>
    <xf numFmtId="176" fontId="4" fillId="0" borderId="0" xfId="80" applyNumberFormat="1" applyFont="1" applyAlignment="1">
      <alignment horizontal="right" shrinkToFit="1"/>
      <protection/>
    </xf>
    <xf numFmtId="176" fontId="4" fillId="0" borderId="27" xfId="80" applyNumberFormat="1" applyFont="1" applyBorder="1" applyAlignment="1">
      <alignment horizontal="right" shrinkToFit="1"/>
      <protection/>
    </xf>
    <xf numFmtId="176" fontId="4" fillId="0" borderId="21" xfId="80" applyNumberFormat="1" applyFont="1" applyBorder="1" applyAlignment="1">
      <alignment horizontal="right" shrinkToFit="1"/>
      <protection/>
    </xf>
    <xf numFmtId="176" fontId="4" fillId="0" borderId="19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6" fontId="4" fillId="0" borderId="19" xfId="80" applyNumberFormat="1" applyFont="1" applyFill="1" applyBorder="1" applyAlignment="1">
      <alignment/>
      <protection/>
    </xf>
    <xf numFmtId="178" fontId="4" fillId="0" borderId="0" xfId="80" applyNumberFormat="1" applyFont="1" applyFill="1" applyAlignment="1">
      <alignment/>
      <protection/>
    </xf>
    <xf numFmtId="178" fontId="4" fillId="0" borderId="19" xfId="80" applyNumberFormat="1" applyFont="1" applyFill="1" applyBorder="1" applyAlignment="1">
      <alignment/>
      <protection/>
    </xf>
    <xf numFmtId="178" fontId="4" fillId="0" borderId="21" xfId="80" applyNumberFormat="1" applyFont="1" applyFill="1" applyBorder="1" applyAlignment="1">
      <alignment/>
      <protection/>
    </xf>
    <xf numFmtId="178" fontId="4" fillId="0" borderId="19" xfId="80" applyNumberFormat="1" applyFont="1" applyFill="1" applyBorder="1" applyAlignment="1">
      <alignment horizontal="right"/>
      <protection/>
    </xf>
    <xf numFmtId="178" fontId="4" fillId="0" borderId="21" xfId="80" applyNumberFormat="1" applyFont="1" applyFill="1" applyBorder="1" applyAlignment="1">
      <alignment horizontal="right"/>
      <protection/>
    </xf>
    <xf numFmtId="178" fontId="4" fillId="0" borderId="0" xfId="80" applyNumberFormat="1" applyFont="1" applyFill="1" applyAlignment="1">
      <alignment horizontal="right"/>
      <protection/>
    </xf>
    <xf numFmtId="192" fontId="4" fillId="0" borderId="0" xfId="80" applyNumberFormat="1" applyFont="1" applyFill="1" applyAlignment="1">
      <alignment/>
      <protection/>
    </xf>
    <xf numFmtId="192" fontId="4" fillId="0" borderId="19" xfId="80" applyNumberFormat="1" applyFont="1" applyFill="1" applyBorder="1" applyAlignment="1">
      <alignment horizontal="right"/>
      <protection/>
    </xf>
    <xf numFmtId="0" fontId="4" fillId="0" borderId="21" xfId="80" applyNumberFormat="1" applyFont="1" applyFill="1" applyBorder="1" applyAlignment="1">
      <alignment horizontal="right"/>
      <protection/>
    </xf>
    <xf numFmtId="192" fontId="4" fillId="0" borderId="19" xfId="80" applyNumberFormat="1" applyFont="1" applyFill="1" applyBorder="1" applyAlignment="1">
      <alignment/>
      <protection/>
    </xf>
    <xf numFmtId="192" fontId="4" fillId="0" borderId="0" xfId="80" applyNumberFormat="1" applyFont="1" applyFill="1" applyAlignment="1">
      <alignment horizontal="right"/>
      <protection/>
    </xf>
    <xf numFmtId="0" fontId="4" fillId="0" borderId="21" xfId="80" applyNumberFormat="1" applyFont="1" applyFill="1" applyBorder="1" applyAlignment="1">
      <alignment/>
      <protection/>
    </xf>
    <xf numFmtId="192" fontId="4" fillId="0" borderId="17" xfId="80" applyNumberFormat="1" applyFont="1" applyFill="1" applyBorder="1" applyAlignment="1">
      <alignment/>
      <protection/>
    </xf>
    <xf numFmtId="180" fontId="4" fillId="35" borderId="20" xfId="0" applyNumberFormat="1" applyFont="1" applyFill="1" applyBorder="1" applyAlignment="1">
      <alignment horizontal="right"/>
    </xf>
    <xf numFmtId="0" fontId="4" fillId="0" borderId="19" xfId="80" applyFont="1" applyFill="1" applyBorder="1" applyAlignment="1">
      <alignment/>
      <protection/>
    </xf>
    <xf numFmtId="192" fontId="4" fillId="35" borderId="0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0" fontId="4" fillId="35" borderId="23" xfId="0" applyFont="1" applyFill="1" applyBorder="1" applyAlignment="1">
      <alignment horizontal="center" vertical="center"/>
    </xf>
    <xf numFmtId="0" fontId="22" fillId="35" borderId="30" xfId="0" applyFont="1" applyFill="1" applyBorder="1" applyAlignment="1">
      <alignment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vertical="center"/>
    </xf>
    <xf numFmtId="0" fontId="4" fillId="35" borderId="3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/>
    </xf>
    <xf numFmtId="176" fontId="19" fillId="35" borderId="33" xfId="0" applyNumberFormat="1" applyFont="1" applyFill="1" applyBorder="1" applyAlignment="1">
      <alignment horizontal="center" vertical="center" wrapText="1"/>
    </xf>
    <xf numFmtId="176" fontId="23" fillId="35" borderId="34" xfId="0" applyNumberFormat="1" applyFont="1" applyFill="1" applyBorder="1" applyAlignment="1">
      <alignment horizontal="center" vertical="center"/>
    </xf>
    <xf numFmtId="176" fontId="19" fillId="35" borderId="31" xfId="0" applyNumberFormat="1" applyFont="1" applyFill="1" applyBorder="1" applyAlignment="1">
      <alignment horizontal="center" vertical="center" wrapText="1"/>
    </xf>
    <xf numFmtId="176" fontId="23" fillId="35" borderId="13" xfId="0" applyNumberFormat="1" applyFont="1" applyFill="1" applyBorder="1" applyAlignment="1">
      <alignment horizontal="center" vertical="center"/>
    </xf>
    <xf numFmtId="176" fontId="4" fillId="35" borderId="31" xfId="0" applyNumberFormat="1" applyFont="1" applyFill="1" applyBorder="1" applyAlignment="1">
      <alignment horizontal="distributed" vertical="center" indent="1"/>
    </xf>
    <xf numFmtId="176" fontId="0" fillId="35" borderId="31" xfId="0" applyNumberFormat="1" applyFont="1" applyFill="1" applyBorder="1" applyAlignment="1">
      <alignment horizontal="distributed" vertical="center" indent="1"/>
    </xf>
    <xf numFmtId="0" fontId="0" fillId="35" borderId="30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distributed" vertical="center" indent="1"/>
    </xf>
    <xf numFmtId="176" fontId="4" fillId="35" borderId="32" xfId="0" applyNumberFormat="1" applyFont="1" applyFill="1" applyBorder="1" applyAlignment="1">
      <alignment horizontal="distributed" vertical="center" indent="1"/>
    </xf>
    <xf numFmtId="0" fontId="22" fillId="35" borderId="13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176" fontId="4" fillId="35" borderId="33" xfId="0" applyNumberFormat="1" applyFont="1" applyFill="1" applyBorder="1" applyAlignment="1">
      <alignment horizontal="center" vertical="center" wrapText="1"/>
    </xf>
    <xf numFmtId="176" fontId="22" fillId="35" borderId="34" xfId="0" applyNumberFormat="1" applyFont="1" applyFill="1" applyBorder="1" applyAlignment="1">
      <alignment horizontal="center" vertical="center"/>
    </xf>
    <xf numFmtId="176" fontId="22" fillId="35" borderId="31" xfId="0" applyNumberFormat="1" applyFont="1" applyFill="1" applyBorder="1" applyAlignment="1">
      <alignment horizontal="distributed" vertical="center" indent="1"/>
    </xf>
    <xf numFmtId="0" fontId="22" fillId="35" borderId="30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distributed" vertical="center" indent="1"/>
    </xf>
    <xf numFmtId="0" fontId="4" fillId="35" borderId="32" xfId="0" applyFont="1" applyFill="1" applyBorder="1" applyAlignment="1">
      <alignment horizontal="distributed" vertical="center" inden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&#21021;&#26657;&#25552;&#20986;&#29992;&#12487;&#12540;&#12479;\&#9733;&#12487;&#12540;&#12479;&#65310;38-49%20&#24066;&#30010;&#26449;&#21029;&#25968;&#20516;\&#9733;38-&#24188;&#31258;&#2229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%20&#21021;&#26657;&#25552;&#20986;&#29992;&#12487;&#12540;&#12479;\&#9733;&#12487;&#12540;&#12479;&#65310;38-49%20&#24066;&#30010;&#26449;&#21029;&#25968;&#20516;\&#9733;46-&#20013;&#23398;&#266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並び（教育事務所順）"/>
      <sheetName val="SYT20548"/>
      <sheetName val="【学校数】SYT20548"/>
      <sheetName val="SYT20559"/>
      <sheetName val="【公・児童】SYT20559"/>
      <sheetName val="SYT20560"/>
      <sheetName val="【私・児童】SYT20560"/>
      <sheetName val="SYT20564"/>
      <sheetName val="【公・教員】SYT20564"/>
      <sheetName val="SYT20565"/>
      <sheetName val="【私・教員】SYT20565"/>
    </sheetNames>
    <sheetDataSet>
      <sheetData sheetId="1">
        <row r="7">
          <cell r="C7">
            <v>0</v>
          </cell>
          <cell r="F7">
            <v>16</v>
          </cell>
        </row>
        <row r="8">
          <cell r="C8">
            <v>0</v>
          </cell>
          <cell r="F8">
            <v>16</v>
          </cell>
        </row>
        <row r="9">
          <cell r="C9">
            <v>0</v>
          </cell>
          <cell r="F9">
            <v>12</v>
          </cell>
        </row>
        <row r="10">
          <cell r="C10">
            <v>0</v>
          </cell>
          <cell r="F10">
            <v>15</v>
          </cell>
        </row>
        <row r="11">
          <cell r="C11">
            <v>0</v>
          </cell>
          <cell r="F11">
            <v>8</v>
          </cell>
        </row>
        <row r="12">
          <cell r="C12">
            <v>0</v>
          </cell>
          <cell r="F12">
            <v>18</v>
          </cell>
        </row>
      </sheetData>
      <sheetData sheetId="3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</sheetData>
      <sheetData sheetId="5">
        <row r="7">
          <cell r="C7">
            <v>2277</v>
          </cell>
        </row>
        <row r="8">
          <cell r="C8">
            <v>2101</v>
          </cell>
        </row>
        <row r="9">
          <cell r="C9">
            <v>1930</v>
          </cell>
        </row>
        <row r="10">
          <cell r="C10">
            <v>1909</v>
          </cell>
        </row>
        <row r="11">
          <cell r="C11">
            <v>1663</v>
          </cell>
        </row>
        <row r="12">
          <cell r="C12">
            <v>2488</v>
          </cell>
        </row>
      </sheetData>
      <sheetData sheetId="7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</sheetData>
      <sheetData sheetId="9">
        <row r="7">
          <cell r="C7">
            <v>193</v>
          </cell>
        </row>
        <row r="8">
          <cell r="C8">
            <v>156</v>
          </cell>
        </row>
        <row r="9">
          <cell r="C9">
            <v>130</v>
          </cell>
        </row>
        <row r="10">
          <cell r="C10">
            <v>145</v>
          </cell>
        </row>
        <row r="11">
          <cell r="C11">
            <v>102</v>
          </cell>
        </row>
        <row r="12">
          <cell r="C12">
            <v>202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並び（教育事務所順）"/>
      <sheetName val="SYT20104"/>
      <sheetName val="【学校数】SYT20104"/>
      <sheetName val="SYT20135"/>
      <sheetName val="【学級数】SYT20135"/>
      <sheetName val="SYT20173"/>
      <sheetName val="【教員数】SYT20173"/>
      <sheetName val="SYT20190"/>
      <sheetName val="【職員数】SYT20190"/>
      <sheetName val="SYT20151"/>
      <sheetName val="【生徒数】SYT20151"/>
    </sheetNames>
    <sheetDataSet>
      <sheetData sheetId="3">
        <row r="7">
          <cell r="D7">
            <v>681</v>
          </cell>
        </row>
        <row r="14">
          <cell r="D14">
            <v>1075</v>
          </cell>
        </row>
        <row r="20">
          <cell r="D20">
            <v>1032</v>
          </cell>
        </row>
        <row r="27">
          <cell r="D27">
            <v>755</v>
          </cell>
        </row>
        <row r="44">
          <cell r="D44">
            <v>304</v>
          </cell>
        </row>
        <row r="62">
          <cell r="D62">
            <v>557</v>
          </cell>
        </row>
      </sheetData>
      <sheetData sheetId="5">
        <row r="7">
          <cell r="D7">
            <v>869</v>
          </cell>
          <cell r="E7">
            <v>661</v>
          </cell>
        </row>
        <row r="14">
          <cell r="D14">
            <v>1245</v>
          </cell>
          <cell r="E14">
            <v>961</v>
          </cell>
        </row>
        <row r="20">
          <cell r="D20">
            <v>1260</v>
          </cell>
          <cell r="E20">
            <v>931</v>
          </cell>
        </row>
        <row r="27">
          <cell r="D27">
            <v>1060</v>
          </cell>
          <cell r="E27">
            <v>819</v>
          </cell>
        </row>
        <row r="44">
          <cell r="D44">
            <v>461</v>
          </cell>
          <cell r="E44">
            <v>368</v>
          </cell>
        </row>
        <row r="62">
          <cell r="D62">
            <v>887</v>
          </cell>
          <cell r="E62">
            <v>624</v>
          </cell>
        </row>
      </sheetData>
      <sheetData sheetId="7">
        <row r="7">
          <cell r="F7">
            <v>68</v>
          </cell>
          <cell r="I7">
            <v>7</v>
          </cell>
        </row>
        <row r="14">
          <cell r="F14">
            <v>95</v>
          </cell>
          <cell r="I14">
            <v>12</v>
          </cell>
        </row>
        <row r="20">
          <cell r="F20">
            <v>87</v>
          </cell>
          <cell r="I20">
            <v>16</v>
          </cell>
        </row>
        <row r="27">
          <cell r="F27">
            <v>86</v>
          </cell>
          <cell r="I27">
            <v>7</v>
          </cell>
        </row>
        <row r="44">
          <cell r="F44">
            <v>39</v>
          </cell>
          <cell r="I44">
            <v>5</v>
          </cell>
        </row>
        <row r="62">
          <cell r="F62">
            <v>86</v>
          </cell>
          <cell r="I62">
            <v>3</v>
          </cell>
        </row>
      </sheetData>
      <sheetData sheetId="9">
        <row r="7">
          <cell r="C7">
            <v>23329</v>
          </cell>
          <cell r="D7">
            <v>11996</v>
          </cell>
          <cell r="E7">
            <v>11333</v>
          </cell>
        </row>
        <row r="14">
          <cell r="C14">
            <v>37209</v>
          </cell>
          <cell r="D14">
            <v>19018</v>
          </cell>
          <cell r="E14">
            <v>18191</v>
          </cell>
        </row>
        <row r="20">
          <cell r="C20">
            <v>35243</v>
          </cell>
          <cell r="D20">
            <v>18247</v>
          </cell>
          <cell r="E20">
            <v>16996</v>
          </cell>
        </row>
        <row r="27">
          <cell r="C27">
            <v>24402</v>
          </cell>
          <cell r="D27">
            <v>12421</v>
          </cell>
          <cell r="E27">
            <v>11981</v>
          </cell>
        </row>
        <row r="44">
          <cell r="C44">
            <v>9319</v>
          </cell>
          <cell r="D44">
            <v>4753</v>
          </cell>
          <cell r="E44">
            <v>4566</v>
          </cell>
        </row>
        <row r="62">
          <cell r="C62">
            <v>17202</v>
          </cell>
          <cell r="D62">
            <v>8951</v>
          </cell>
          <cell r="E62">
            <v>8251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1:L31"/>
  <sheetViews>
    <sheetView tabSelected="1" zoomScale="142" zoomScaleNormal="142" workbookViewId="0" topLeftCell="A1">
      <selection activeCell="J15" sqref="J15"/>
    </sheetView>
  </sheetViews>
  <sheetFormatPr defaultColWidth="9.00390625" defaultRowHeight="13.5"/>
  <cols>
    <col min="1" max="1" width="9.875" style="1" customWidth="1"/>
    <col min="2" max="7" width="6.00390625" style="1" customWidth="1"/>
    <col min="8" max="11" width="9.00390625" style="1" customWidth="1"/>
    <col min="12" max="12" width="9.00390625" style="3" customWidth="1"/>
    <col min="13" max="16384" width="9.00390625" style="1" customWidth="1"/>
  </cols>
  <sheetData>
    <row r="1" spans="1:4" s="7" customFormat="1" ht="15.75" customHeight="1">
      <c r="A1" s="10" t="s">
        <v>79</v>
      </c>
      <c r="B1" s="6"/>
      <c r="C1" s="6"/>
      <c r="D1" s="6"/>
    </row>
    <row r="2" spans="1:12" ht="11.25" customHeight="1">
      <c r="A2" s="4" t="s">
        <v>51</v>
      </c>
      <c r="B2" s="4"/>
      <c r="C2" s="4"/>
      <c r="D2" s="4"/>
      <c r="E2" s="29"/>
      <c r="G2" s="30" t="s">
        <v>144</v>
      </c>
      <c r="L2" s="1"/>
    </row>
    <row r="3" spans="1:7" ht="11.25" customHeight="1">
      <c r="A3" s="265" t="s">
        <v>82</v>
      </c>
      <c r="B3" s="267" t="s">
        <v>83</v>
      </c>
      <c r="C3" s="267"/>
      <c r="D3" s="267"/>
      <c r="E3" s="267" t="s">
        <v>84</v>
      </c>
      <c r="F3" s="267"/>
      <c r="G3" s="268"/>
    </row>
    <row r="4" spans="1:7" ht="21">
      <c r="A4" s="266"/>
      <c r="B4" s="2" t="s">
        <v>85</v>
      </c>
      <c r="C4" s="2" t="s">
        <v>86</v>
      </c>
      <c r="D4" s="11" t="s">
        <v>87</v>
      </c>
      <c r="E4" s="2" t="s">
        <v>85</v>
      </c>
      <c r="F4" s="2" t="s">
        <v>86</v>
      </c>
      <c r="G4" s="12" t="s">
        <v>87</v>
      </c>
    </row>
    <row r="5" spans="1:7" ht="19.5" customHeight="1">
      <c r="A5" s="8" t="s">
        <v>117</v>
      </c>
      <c r="B5" s="149">
        <v>106</v>
      </c>
      <c r="C5" s="150">
        <v>5965</v>
      </c>
      <c r="D5" s="149">
        <v>581</v>
      </c>
      <c r="E5" s="150">
        <v>403</v>
      </c>
      <c r="F5" s="150">
        <v>70653</v>
      </c>
      <c r="G5" s="151">
        <v>4539</v>
      </c>
    </row>
    <row r="6" spans="1:12" s="16" customFormat="1" ht="19.5" customHeight="1">
      <c r="A6" s="15" t="s">
        <v>118</v>
      </c>
      <c r="B6" s="152">
        <f>SUM(B7:B30,'39'!B3:B32)</f>
        <v>89</v>
      </c>
      <c r="C6" s="153">
        <f>SUM('38'!C7:C30,'39'!C3:C32)</f>
        <v>5429</v>
      </c>
      <c r="D6" s="152">
        <f>SUM(D7:D30,'39'!D3:D32)</f>
        <v>510</v>
      </c>
      <c r="E6" s="153">
        <f>SUM(E7:E30,'39'!E3:E32)</f>
        <v>398</v>
      </c>
      <c r="F6" s="153">
        <v>67740</v>
      </c>
      <c r="G6" s="154">
        <v>4408</v>
      </c>
      <c r="L6" s="14"/>
    </row>
    <row r="7" spans="1:7" ht="19.5" customHeight="1">
      <c r="A7" s="8" t="s">
        <v>2</v>
      </c>
      <c r="B7" s="230">
        <v>6</v>
      </c>
      <c r="C7" s="231">
        <v>296</v>
      </c>
      <c r="D7" s="230">
        <v>27</v>
      </c>
      <c r="E7" s="231">
        <v>4</v>
      </c>
      <c r="F7" s="231">
        <v>1187</v>
      </c>
      <c r="G7" s="232">
        <v>62</v>
      </c>
    </row>
    <row r="8" spans="1:7" ht="14.25" customHeight="1">
      <c r="A8" s="8" t="s">
        <v>3</v>
      </c>
      <c r="B8" s="233">
        <v>0</v>
      </c>
      <c r="C8" s="234">
        <v>0</v>
      </c>
      <c r="D8" s="235">
        <v>0</v>
      </c>
      <c r="E8" s="231">
        <v>17</v>
      </c>
      <c r="F8" s="231">
        <v>2886</v>
      </c>
      <c r="G8" s="232">
        <v>184</v>
      </c>
    </row>
    <row r="9" spans="1:7" ht="14.25" customHeight="1">
      <c r="A9" s="8" t="s">
        <v>4</v>
      </c>
      <c r="B9" s="233">
        <v>0</v>
      </c>
      <c r="C9" s="234">
        <v>0</v>
      </c>
      <c r="D9" s="235">
        <v>0</v>
      </c>
      <c r="E9" s="231">
        <v>42</v>
      </c>
      <c r="F9" s="231">
        <v>8342</v>
      </c>
      <c r="G9" s="232">
        <v>521</v>
      </c>
    </row>
    <row r="10" spans="1:7" ht="14.25" customHeight="1">
      <c r="A10" s="8" t="s">
        <v>5</v>
      </c>
      <c r="B10" s="230">
        <v>6</v>
      </c>
      <c r="C10" s="231">
        <v>604</v>
      </c>
      <c r="D10" s="230">
        <v>40</v>
      </c>
      <c r="E10" s="231">
        <v>32</v>
      </c>
      <c r="F10" s="231">
        <v>4786</v>
      </c>
      <c r="G10" s="232">
        <v>313</v>
      </c>
    </row>
    <row r="11" spans="1:7" ht="14.25" customHeight="1">
      <c r="A11" s="8" t="s">
        <v>6</v>
      </c>
      <c r="B11" s="230">
        <v>14</v>
      </c>
      <c r="C11" s="231">
        <v>1299</v>
      </c>
      <c r="D11" s="230">
        <v>115</v>
      </c>
      <c r="E11" s="231">
        <v>5</v>
      </c>
      <c r="F11" s="231">
        <v>909</v>
      </c>
      <c r="G11" s="232">
        <v>43</v>
      </c>
    </row>
    <row r="12" spans="1:7" ht="14.25" customHeight="1">
      <c r="A12" s="8" t="s">
        <v>7</v>
      </c>
      <c r="B12" s="236">
        <v>3</v>
      </c>
      <c r="C12" s="234">
        <v>0</v>
      </c>
      <c r="D12" s="235">
        <v>0</v>
      </c>
      <c r="E12" s="231">
        <v>40</v>
      </c>
      <c r="F12" s="231">
        <v>6207</v>
      </c>
      <c r="G12" s="232">
        <v>417</v>
      </c>
    </row>
    <row r="13" spans="1:7" ht="14.25" customHeight="1">
      <c r="A13" s="8" t="s">
        <v>8</v>
      </c>
      <c r="B13" s="233">
        <v>0</v>
      </c>
      <c r="C13" s="234">
        <v>0</v>
      </c>
      <c r="D13" s="235">
        <v>0</v>
      </c>
      <c r="E13" s="231">
        <v>25</v>
      </c>
      <c r="F13" s="231">
        <v>5826</v>
      </c>
      <c r="G13" s="232">
        <v>346</v>
      </c>
    </row>
    <row r="14" spans="1:7" ht="14.25" customHeight="1">
      <c r="A14" s="8" t="s">
        <v>9</v>
      </c>
      <c r="B14" s="230">
        <v>3</v>
      </c>
      <c r="C14" s="231">
        <v>169</v>
      </c>
      <c r="D14" s="230">
        <v>14</v>
      </c>
      <c r="E14" s="231">
        <v>8</v>
      </c>
      <c r="F14" s="231">
        <v>1457</v>
      </c>
      <c r="G14" s="232">
        <v>102</v>
      </c>
    </row>
    <row r="15" spans="1:7" ht="14.25" customHeight="1">
      <c r="A15" s="8" t="s">
        <v>10</v>
      </c>
      <c r="B15" s="230">
        <v>1</v>
      </c>
      <c r="C15" s="231">
        <v>42</v>
      </c>
      <c r="D15" s="230">
        <v>4</v>
      </c>
      <c r="E15" s="231">
        <v>9</v>
      </c>
      <c r="F15" s="231">
        <v>2608</v>
      </c>
      <c r="G15" s="232">
        <v>116</v>
      </c>
    </row>
    <row r="16" spans="1:7" ht="14.25" customHeight="1">
      <c r="A16" s="8" t="s">
        <v>11</v>
      </c>
      <c r="B16" s="233">
        <v>0</v>
      </c>
      <c r="C16" s="234">
        <v>0</v>
      </c>
      <c r="D16" s="235">
        <v>0</v>
      </c>
      <c r="E16" s="231">
        <v>10</v>
      </c>
      <c r="F16" s="231">
        <v>1467</v>
      </c>
      <c r="G16" s="232">
        <v>113</v>
      </c>
    </row>
    <row r="17" spans="1:7" ht="14.25" customHeight="1">
      <c r="A17" s="8" t="s">
        <v>80</v>
      </c>
      <c r="B17" s="233">
        <v>0</v>
      </c>
      <c r="C17" s="234">
        <v>0</v>
      </c>
      <c r="D17" s="235">
        <v>0</v>
      </c>
      <c r="E17" s="231">
        <v>9</v>
      </c>
      <c r="F17" s="231">
        <v>1925</v>
      </c>
      <c r="G17" s="232">
        <v>129</v>
      </c>
    </row>
    <row r="18" spans="1:7" ht="14.25" customHeight="1">
      <c r="A18" s="8" t="s">
        <v>12</v>
      </c>
      <c r="B18" s="230">
        <v>3</v>
      </c>
      <c r="C18" s="231">
        <v>79</v>
      </c>
      <c r="D18" s="230">
        <v>14</v>
      </c>
      <c r="E18" s="231">
        <v>8</v>
      </c>
      <c r="F18" s="231">
        <v>1769</v>
      </c>
      <c r="G18" s="232">
        <v>113</v>
      </c>
    </row>
    <row r="19" spans="1:7" ht="14.25" customHeight="1">
      <c r="A19" s="8" t="s">
        <v>13</v>
      </c>
      <c r="B19" s="230">
        <v>1</v>
      </c>
      <c r="C19" s="231">
        <v>143</v>
      </c>
      <c r="D19" s="230">
        <v>15</v>
      </c>
      <c r="E19" s="231">
        <v>9</v>
      </c>
      <c r="F19" s="231">
        <v>1502</v>
      </c>
      <c r="G19" s="232">
        <v>89</v>
      </c>
    </row>
    <row r="20" spans="1:7" ht="14.25" customHeight="1">
      <c r="A20" s="8" t="s">
        <v>14</v>
      </c>
      <c r="B20" s="233">
        <v>0</v>
      </c>
      <c r="C20" s="234">
        <v>0</v>
      </c>
      <c r="D20" s="235">
        <v>0</v>
      </c>
      <c r="E20" s="231">
        <v>8</v>
      </c>
      <c r="F20" s="231">
        <v>1384</v>
      </c>
      <c r="G20" s="232">
        <v>83</v>
      </c>
    </row>
    <row r="21" spans="1:7" ht="14.25" customHeight="1">
      <c r="A21" s="8" t="s">
        <v>15</v>
      </c>
      <c r="B21" s="230">
        <v>3</v>
      </c>
      <c r="C21" s="231">
        <v>176</v>
      </c>
      <c r="D21" s="230">
        <v>16</v>
      </c>
      <c r="E21" s="231">
        <v>3</v>
      </c>
      <c r="F21" s="231">
        <v>205</v>
      </c>
      <c r="G21" s="232">
        <v>22</v>
      </c>
    </row>
    <row r="22" spans="1:7" ht="14.25" customHeight="1">
      <c r="A22" s="8" t="s">
        <v>16</v>
      </c>
      <c r="B22" s="230">
        <v>2</v>
      </c>
      <c r="C22" s="231">
        <v>325</v>
      </c>
      <c r="D22" s="230">
        <v>17</v>
      </c>
      <c r="E22" s="231">
        <v>6</v>
      </c>
      <c r="F22" s="231">
        <v>1264</v>
      </c>
      <c r="G22" s="232">
        <v>66</v>
      </c>
    </row>
    <row r="23" spans="1:7" ht="14.25" customHeight="1">
      <c r="A23" s="8" t="s">
        <v>17</v>
      </c>
      <c r="B23" s="233">
        <v>0</v>
      </c>
      <c r="C23" s="234">
        <v>0</v>
      </c>
      <c r="D23" s="235">
        <v>0</v>
      </c>
      <c r="E23" s="231">
        <v>6</v>
      </c>
      <c r="F23" s="231">
        <v>1094</v>
      </c>
      <c r="G23" s="232">
        <v>61</v>
      </c>
    </row>
    <row r="24" spans="1:7" ht="14.25" customHeight="1">
      <c r="A24" s="8" t="s">
        <v>18</v>
      </c>
      <c r="B24" s="230">
        <v>2</v>
      </c>
      <c r="C24" s="231">
        <v>136</v>
      </c>
      <c r="D24" s="230">
        <v>9</v>
      </c>
      <c r="E24" s="231">
        <v>3</v>
      </c>
      <c r="F24" s="231">
        <v>290</v>
      </c>
      <c r="G24" s="232">
        <v>25</v>
      </c>
    </row>
    <row r="25" spans="1:7" ht="14.25" customHeight="1">
      <c r="A25" s="8" t="s">
        <v>19</v>
      </c>
      <c r="B25" s="233">
        <v>0</v>
      </c>
      <c r="C25" s="234">
        <v>0</v>
      </c>
      <c r="D25" s="235">
        <v>0</v>
      </c>
      <c r="E25" s="231">
        <v>1</v>
      </c>
      <c r="F25" s="237" t="s">
        <v>138</v>
      </c>
      <c r="G25" s="238" t="s">
        <v>122</v>
      </c>
    </row>
    <row r="26" spans="1:7" ht="14.25" customHeight="1">
      <c r="A26" s="8" t="s">
        <v>20</v>
      </c>
      <c r="B26" s="233">
        <v>0</v>
      </c>
      <c r="C26" s="234">
        <v>0</v>
      </c>
      <c r="D26" s="235">
        <v>0</v>
      </c>
      <c r="E26" s="231">
        <v>2</v>
      </c>
      <c r="F26" s="237" t="s">
        <v>122</v>
      </c>
      <c r="G26" s="238" t="s">
        <v>122</v>
      </c>
    </row>
    <row r="27" spans="1:7" ht="14.25" customHeight="1">
      <c r="A27" s="8" t="s">
        <v>21</v>
      </c>
      <c r="B27" s="230">
        <v>2</v>
      </c>
      <c r="C27" s="231">
        <v>43</v>
      </c>
      <c r="D27" s="230">
        <v>8</v>
      </c>
      <c r="E27" s="231">
        <v>2</v>
      </c>
      <c r="F27" s="237" t="s">
        <v>138</v>
      </c>
      <c r="G27" s="238" t="s">
        <v>138</v>
      </c>
    </row>
    <row r="28" spans="1:7" ht="14.25" customHeight="1">
      <c r="A28" s="8" t="s">
        <v>52</v>
      </c>
      <c r="B28" s="233">
        <v>0</v>
      </c>
      <c r="C28" s="234">
        <v>0</v>
      </c>
      <c r="D28" s="235">
        <v>0</v>
      </c>
      <c r="E28" s="234">
        <v>0</v>
      </c>
      <c r="F28" s="234">
        <v>0</v>
      </c>
      <c r="G28" s="233">
        <v>0</v>
      </c>
    </row>
    <row r="29" spans="1:7" ht="14.25" customHeight="1">
      <c r="A29" s="8" t="s">
        <v>22</v>
      </c>
      <c r="B29" s="230">
        <v>1</v>
      </c>
      <c r="C29" s="231">
        <v>62</v>
      </c>
      <c r="D29" s="230">
        <v>8</v>
      </c>
      <c r="E29" s="234">
        <v>0</v>
      </c>
      <c r="F29" s="234">
        <v>0</v>
      </c>
      <c r="G29" s="233">
        <v>0</v>
      </c>
    </row>
    <row r="30" spans="1:7" ht="14.25" customHeight="1">
      <c r="A30" s="9" t="s">
        <v>23</v>
      </c>
      <c r="B30" s="239">
        <v>0</v>
      </c>
      <c r="C30" s="240">
        <v>0</v>
      </c>
      <c r="D30" s="241">
        <v>0</v>
      </c>
      <c r="E30" s="240">
        <v>0</v>
      </c>
      <c r="F30" s="240">
        <v>0</v>
      </c>
      <c r="G30" s="239">
        <v>0</v>
      </c>
    </row>
    <row r="31" spans="1:2" ht="11.25" customHeight="1">
      <c r="A31" s="3" t="s">
        <v>53</v>
      </c>
      <c r="B31" s="3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</sheetData>
  <sheetProtection/>
  <mergeCells count="3">
    <mergeCell ref="A3:A4"/>
    <mergeCell ref="B3:D3"/>
    <mergeCell ref="E3:G3"/>
  </mergeCells>
  <printOptions horizontalCentered="1"/>
  <pageMargins left="0.2755905511811024" right="0.2755905511811024" top="0.3937007874015748" bottom="0.5118110236220472" header="0.2755905511811024" footer="0.2362204724409449"/>
  <pageSetup firstPageNumber="38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="150" zoomScaleNormal="150" workbookViewId="0" topLeftCell="A1">
      <selection activeCell="H3" sqref="H3"/>
    </sheetView>
  </sheetViews>
  <sheetFormatPr defaultColWidth="9.00390625" defaultRowHeight="13.5"/>
  <cols>
    <col min="1" max="1" width="9.875" style="1" customWidth="1"/>
    <col min="2" max="5" width="6.00390625" style="1" customWidth="1"/>
    <col min="6" max="7" width="6.00390625" style="3" customWidth="1"/>
    <col min="8" max="12" width="9.00390625" style="1" customWidth="1"/>
    <col min="13" max="13" width="9.00390625" style="3" customWidth="1"/>
    <col min="14" max="16384" width="9.00390625" style="1" customWidth="1"/>
  </cols>
  <sheetData>
    <row r="1" spans="1:7" ht="12.75" customHeight="1">
      <c r="A1" s="265" t="s">
        <v>82</v>
      </c>
      <c r="B1" s="267" t="s">
        <v>83</v>
      </c>
      <c r="C1" s="267"/>
      <c r="D1" s="267"/>
      <c r="E1" s="267" t="s">
        <v>84</v>
      </c>
      <c r="F1" s="267"/>
      <c r="G1" s="268"/>
    </row>
    <row r="2" spans="1:7" ht="21">
      <c r="A2" s="269"/>
      <c r="B2" s="2" t="s">
        <v>85</v>
      </c>
      <c r="C2" s="2" t="s">
        <v>86</v>
      </c>
      <c r="D2" s="11" t="s">
        <v>87</v>
      </c>
      <c r="E2" s="2" t="s">
        <v>85</v>
      </c>
      <c r="F2" s="13" t="s">
        <v>86</v>
      </c>
      <c r="G2" s="17" t="s">
        <v>87</v>
      </c>
    </row>
    <row r="3" spans="1:7" ht="13.5" customHeight="1">
      <c r="A3" s="8" t="s">
        <v>24</v>
      </c>
      <c r="B3" s="230">
        <v>4</v>
      </c>
      <c r="C3" s="242">
        <v>35</v>
      </c>
      <c r="D3" s="230">
        <v>12</v>
      </c>
      <c r="E3" s="242">
        <v>2</v>
      </c>
      <c r="F3" s="243" t="s">
        <v>139</v>
      </c>
      <c r="G3" s="244" t="s">
        <v>122</v>
      </c>
    </row>
    <row r="4" spans="1:7" ht="13.5" customHeight="1">
      <c r="A4" s="8" t="s">
        <v>25</v>
      </c>
      <c r="B4" s="233">
        <v>0</v>
      </c>
      <c r="C4" s="234">
        <v>0</v>
      </c>
      <c r="D4" s="235">
        <v>0</v>
      </c>
      <c r="E4" s="231">
        <v>4</v>
      </c>
      <c r="F4" s="230">
        <v>428</v>
      </c>
      <c r="G4" s="232">
        <v>45</v>
      </c>
    </row>
    <row r="5" spans="1:7" ht="13.5" customHeight="1">
      <c r="A5" s="8" t="s">
        <v>26</v>
      </c>
      <c r="B5" s="230">
        <v>2</v>
      </c>
      <c r="C5" s="231">
        <v>59</v>
      </c>
      <c r="D5" s="230">
        <v>13</v>
      </c>
      <c r="E5" s="234">
        <v>0</v>
      </c>
      <c r="F5" s="235">
        <v>0</v>
      </c>
      <c r="G5" s="233">
        <v>0</v>
      </c>
    </row>
    <row r="6" spans="1:7" ht="13.5" customHeight="1">
      <c r="A6" s="8" t="s">
        <v>27</v>
      </c>
      <c r="B6" s="230">
        <v>8</v>
      </c>
      <c r="C6" s="231">
        <v>529</v>
      </c>
      <c r="D6" s="230">
        <v>47</v>
      </c>
      <c r="E6" s="231">
        <v>1</v>
      </c>
      <c r="F6" s="243" t="s">
        <v>122</v>
      </c>
      <c r="G6" s="245" t="s">
        <v>122</v>
      </c>
    </row>
    <row r="7" spans="1:7" ht="13.5" customHeight="1">
      <c r="A7" s="8" t="s">
        <v>28</v>
      </c>
      <c r="B7" s="230">
        <v>3</v>
      </c>
      <c r="C7" s="231">
        <v>103</v>
      </c>
      <c r="D7" s="230">
        <v>9</v>
      </c>
      <c r="E7" s="234">
        <v>0</v>
      </c>
      <c r="F7" s="235">
        <v>0</v>
      </c>
      <c r="G7" s="233">
        <v>0</v>
      </c>
    </row>
    <row r="8" spans="1:7" ht="13.5" customHeight="1">
      <c r="A8" s="8" t="s">
        <v>88</v>
      </c>
      <c r="B8" s="230">
        <v>4</v>
      </c>
      <c r="C8" s="231">
        <v>241</v>
      </c>
      <c r="D8" s="230">
        <v>37</v>
      </c>
      <c r="E8" s="231">
        <v>2</v>
      </c>
      <c r="F8" s="243" t="s">
        <v>122</v>
      </c>
      <c r="G8" s="245" t="s">
        <v>140</v>
      </c>
    </row>
    <row r="9" spans="1:7" ht="13.5" customHeight="1">
      <c r="A9" s="8" t="s">
        <v>29</v>
      </c>
      <c r="B9" s="233">
        <v>0</v>
      </c>
      <c r="C9" s="234">
        <v>0</v>
      </c>
      <c r="D9" s="235">
        <v>0</v>
      </c>
      <c r="E9" s="231">
        <v>1</v>
      </c>
      <c r="F9" s="243" t="s">
        <v>122</v>
      </c>
      <c r="G9" s="245" t="s">
        <v>138</v>
      </c>
    </row>
    <row r="10" spans="1:7" ht="13.5" customHeight="1">
      <c r="A10" s="8" t="s">
        <v>30</v>
      </c>
      <c r="B10" s="233">
        <v>0</v>
      </c>
      <c r="C10" s="234">
        <v>0</v>
      </c>
      <c r="D10" s="235">
        <v>0</v>
      </c>
      <c r="E10" s="231">
        <v>2</v>
      </c>
      <c r="F10" s="243" t="s">
        <v>122</v>
      </c>
      <c r="G10" s="245" t="s">
        <v>122</v>
      </c>
    </row>
    <row r="11" spans="1:7" ht="13.5" customHeight="1">
      <c r="A11" s="8" t="s">
        <v>31</v>
      </c>
      <c r="B11" s="233">
        <v>0</v>
      </c>
      <c r="C11" s="234">
        <v>0</v>
      </c>
      <c r="D11" s="235">
        <v>0</v>
      </c>
      <c r="E11" s="231">
        <v>1</v>
      </c>
      <c r="F11" s="243" t="s">
        <v>122</v>
      </c>
      <c r="G11" s="245" t="s">
        <v>122</v>
      </c>
    </row>
    <row r="12" spans="1:7" ht="13.5" customHeight="1">
      <c r="A12" s="8" t="s">
        <v>32</v>
      </c>
      <c r="B12" s="230">
        <v>3</v>
      </c>
      <c r="C12" s="231">
        <v>153</v>
      </c>
      <c r="D12" s="230">
        <v>16</v>
      </c>
      <c r="E12" s="231">
        <v>5</v>
      </c>
      <c r="F12" s="230">
        <v>577</v>
      </c>
      <c r="G12" s="232">
        <v>39</v>
      </c>
    </row>
    <row r="13" spans="1:7" ht="13.5" customHeight="1">
      <c r="A13" s="8" t="s">
        <v>33</v>
      </c>
      <c r="B13" s="233">
        <v>0</v>
      </c>
      <c r="C13" s="234">
        <v>0</v>
      </c>
      <c r="D13" s="235">
        <v>0</v>
      </c>
      <c r="E13" s="234">
        <v>0</v>
      </c>
      <c r="F13" s="235">
        <v>0</v>
      </c>
      <c r="G13" s="233">
        <v>0</v>
      </c>
    </row>
    <row r="14" spans="1:7" ht="13.5" customHeight="1">
      <c r="A14" s="8" t="s">
        <v>34</v>
      </c>
      <c r="B14" s="233">
        <v>0</v>
      </c>
      <c r="C14" s="234">
        <v>0</v>
      </c>
      <c r="D14" s="235">
        <v>0</v>
      </c>
      <c r="E14" s="234">
        <v>0</v>
      </c>
      <c r="F14" s="235">
        <v>0</v>
      </c>
      <c r="G14" s="233">
        <v>0</v>
      </c>
    </row>
    <row r="15" spans="1:7" ht="13.5" customHeight="1">
      <c r="A15" s="8" t="s">
        <v>35</v>
      </c>
      <c r="B15" s="233">
        <v>0</v>
      </c>
      <c r="C15" s="234">
        <v>0</v>
      </c>
      <c r="D15" s="235">
        <v>0</v>
      </c>
      <c r="E15" s="234">
        <v>0</v>
      </c>
      <c r="F15" s="235">
        <v>0</v>
      </c>
      <c r="G15" s="233">
        <v>0</v>
      </c>
    </row>
    <row r="16" spans="1:7" ht="13.5" customHeight="1">
      <c r="A16" s="8" t="s">
        <v>36</v>
      </c>
      <c r="B16" s="233">
        <v>0</v>
      </c>
      <c r="C16" s="234">
        <v>0</v>
      </c>
      <c r="D16" s="235">
        <v>0</v>
      </c>
      <c r="E16" s="231">
        <v>1</v>
      </c>
      <c r="F16" s="243" t="s">
        <v>122</v>
      </c>
      <c r="G16" s="245" t="s">
        <v>122</v>
      </c>
    </row>
    <row r="17" spans="1:7" ht="13.5" customHeight="1">
      <c r="A17" s="8" t="s">
        <v>37</v>
      </c>
      <c r="B17" s="233">
        <v>0</v>
      </c>
      <c r="C17" s="234">
        <v>0</v>
      </c>
      <c r="D17" s="235">
        <v>0</v>
      </c>
      <c r="E17" s="234">
        <v>0</v>
      </c>
      <c r="F17" s="235">
        <v>0</v>
      </c>
      <c r="G17" s="233">
        <v>0</v>
      </c>
    </row>
    <row r="18" spans="1:7" ht="13.5" customHeight="1">
      <c r="A18" s="8" t="s">
        <v>38</v>
      </c>
      <c r="B18" s="233">
        <v>0</v>
      </c>
      <c r="C18" s="234">
        <v>0</v>
      </c>
      <c r="D18" s="235">
        <v>0</v>
      </c>
      <c r="E18" s="234">
        <v>0</v>
      </c>
      <c r="F18" s="235">
        <v>0</v>
      </c>
      <c r="G18" s="233">
        <v>0</v>
      </c>
    </row>
    <row r="19" spans="1:7" ht="13.5" customHeight="1">
      <c r="A19" s="8" t="s">
        <v>39</v>
      </c>
      <c r="B19" s="230">
        <v>1</v>
      </c>
      <c r="C19" s="231">
        <v>30</v>
      </c>
      <c r="D19" s="230">
        <v>4</v>
      </c>
      <c r="E19" s="234">
        <v>0</v>
      </c>
      <c r="F19" s="235">
        <v>0</v>
      </c>
      <c r="G19" s="233">
        <v>0</v>
      </c>
    </row>
    <row r="20" spans="1:7" ht="13.5" customHeight="1">
      <c r="A20" s="8" t="s">
        <v>96</v>
      </c>
      <c r="B20" s="233">
        <v>0</v>
      </c>
      <c r="C20" s="234">
        <v>0</v>
      </c>
      <c r="D20" s="235">
        <v>0</v>
      </c>
      <c r="E20" s="234">
        <v>0</v>
      </c>
      <c r="F20" s="235">
        <v>0</v>
      </c>
      <c r="G20" s="233">
        <v>0</v>
      </c>
    </row>
    <row r="21" spans="1:7" ht="13.5" customHeight="1">
      <c r="A21" s="8" t="s">
        <v>40</v>
      </c>
      <c r="B21" s="233">
        <v>0</v>
      </c>
      <c r="C21" s="234">
        <v>0</v>
      </c>
      <c r="D21" s="235">
        <v>0</v>
      </c>
      <c r="E21" s="234">
        <v>0</v>
      </c>
      <c r="F21" s="235">
        <v>0</v>
      </c>
      <c r="G21" s="233">
        <v>0</v>
      </c>
    </row>
    <row r="22" spans="1:7" ht="13.5" customHeight="1">
      <c r="A22" s="8" t="s">
        <v>41</v>
      </c>
      <c r="B22" s="233">
        <v>0</v>
      </c>
      <c r="C22" s="234">
        <v>0</v>
      </c>
      <c r="D22" s="235">
        <v>0</v>
      </c>
      <c r="E22" s="234">
        <v>0</v>
      </c>
      <c r="F22" s="235">
        <v>0</v>
      </c>
      <c r="G22" s="233">
        <v>0</v>
      </c>
    </row>
    <row r="23" spans="1:7" ht="13.5" customHeight="1">
      <c r="A23" s="8" t="s">
        <v>42</v>
      </c>
      <c r="B23" s="233">
        <v>0</v>
      </c>
      <c r="C23" s="234">
        <v>0</v>
      </c>
      <c r="D23" s="235">
        <v>0</v>
      </c>
      <c r="E23" s="231">
        <v>23</v>
      </c>
      <c r="F23" s="230">
        <v>3829</v>
      </c>
      <c r="G23" s="232">
        <v>252</v>
      </c>
    </row>
    <row r="24" spans="1:7" ht="13.5" customHeight="1">
      <c r="A24" s="8" t="s">
        <v>43</v>
      </c>
      <c r="B24" s="230">
        <v>6</v>
      </c>
      <c r="C24" s="231">
        <v>229</v>
      </c>
      <c r="D24" s="230">
        <v>24</v>
      </c>
      <c r="E24" s="231">
        <v>1</v>
      </c>
      <c r="F24" s="243" t="s">
        <v>122</v>
      </c>
      <c r="G24" s="245" t="s">
        <v>139</v>
      </c>
    </row>
    <row r="25" spans="1:7" ht="13.5" customHeight="1">
      <c r="A25" s="8" t="s">
        <v>44</v>
      </c>
      <c r="B25" s="230">
        <v>3</v>
      </c>
      <c r="C25" s="231">
        <v>120</v>
      </c>
      <c r="D25" s="230">
        <v>17</v>
      </c>
      <c r="E25" s="234">
        <v>0</v>
      </c>
      <c r="F25" s="235">
        <v>0</v>
      </c>
      <c r="G25" s="233">
        <v>0</v>
      </c>
    </row>
    <row r="26" spans="1:7" ht="13.5" customHeight="1">
      <c r="A26" s="8" t="s">
        <v>45</v>
      </c>
      <c r="B26" s="230">
        <v>6</v>
      </c>
      <c r="C26" s="231">
        <v>373</v>
      </c>
      <c r="D26" s="230">
        <v>30</v>
      </c>
      <c r="E26" s="234">
        <v>0</v>
      </c>
      <c r="F26" s="235">
        <v>0</v>
      </c>
      <c r="G26" s="233">
        <v>0</v>
      </c>
    </row>
    <row r="27" spans="1:7" ht="13.5" customHeight="1">
      <c r="A27" s="8" t="s">
        <v>46</v>
      </c>
      <c r="B27" s="230">
        <v>1</v>
      </c>
      <c r="C27" s="231">
        <v>49</v>
      </c>
      <c r="D27" s="230">
        <v>4</v>
      </c>
      <c r="E27" s="234">
        <v>0</v>
      </c>
      <c r="F27" s="235">
        <v>0</v>
      </c>
      <c r="G27" s="233">
        <v>0</v>
      </c>
    </row>
    <row r="28" spans="1:7" ht="13.5" customHeight="1">
      <c r="A28" s="8" t="s">
        <v>47</v>
      </c>
      <c r="B28" s="233">
        <v>0</v>
      </c>
      <c r="C28" s="234">
        <v>0</v>
      </c>
      <c r="D28" s="235">
        <v>0</v>
      </c>
      <c r="E28" s="231">
        <v>12</v>
      </c>
      <c r="F28" s="230">
        <v>2057</v>
      </c>
      <c r="G28" s="232">
        <v>117</v>
      </c>
    </row>
    <row r="29" spans="1:7" ht="13.5" customHeight="1">
      <c r="A29" s="8" t="s">
        <v>48</v>
      </c>
      <c r="B29" s="233">
        <v>0</v>
      </c>
      <c r="C29" s="234">
        <v>0</v>
      </c>
      <c r="D29" s="235">
        <v>0</v>
      </c>
      <c r="E29" s="231">
        <v>4</v>
      </c>
      <c r="F29" s="230">
        <v>764</v>
      </c>
      <c r="G29" s="232">
        <v>40</v>
      </c>
    </row>
    <row r="30" spans="1:7" ht="13.5" customHeight="1">
      <c r="A30" s="8" t="s">
        <v>49</v>
      </c>
      <c r="B30" s="233">
        <v>0</v>
      </c>
      <c r="C30" s="234">
        <v>0</v>
      </c>
      <c r="D30" s="235">
        <v>0</v>
      </c>
      <c r="E30" s="231">
        <v>3</v>
      </c>
      <c r="F30" s="230">
        <v>564</v>
      </c>
      <c r="G30" s="232">
        <v>28</v>
      </c>
    </row>
    <row r="31" spans="1:7" ht="13.5" customHeight="1">
      <c r="A31" s="8" t="s">
        <v>81</v>
      </c>
      <c r="B31" s="230">
        <v>1</v>
      </c>
      <c r="C31" s="231">
        <v>134</v>
      </c>
      <c r="D31" s="230">
        <v>10</v>
      </c>
      <c r="E31" s="231">
        <v>2</v>
      </c>
      <c r="F31" s="243" t="s">
        <v>122</v>
      </c>
      <c r="G31" s="245" t="s">
        <v>122</v>
      </c>
    </row>
    <row r="32" spans="1:7" ht="22.5" customHeight="1">
      <c r="A32" s="8" t="s">
        <v>50</v>
      </c>
      <c r="B32" s="106">
        <f>SUM('[1]SYT20548'!$C$7:$C$12)</f>
        <v>0</v>
      </c>
      <c r="C32" s="28">
        <f>SUM('[1]SYT20559'!$C$7:$C$12)</f>
        <v>0</v>
      </c>
      <c r="D32" s="109">
        <f>SUM('[1]SYT20564'!$C$7:$C$12)</f>
        <v>0</v>
      </c>
      <c r="E32" s="246">
        <f>SUM('[1]SYT20548'!$F$7:$F$12)</f>
        <v>85</v>
      </c>
      <c r="F32" s="230">
        <f>SUM('[1]SYT20560'!$C$7:$C$12)</f>
        <v>12368</v>
      </c>
      <c r="G32" s="247">
        <f>SUM('[1]SYT20565'!$C$7:$C$12)</f>
        <v>928</v>
      </c>
    </row>
    <row r="33" spans="1:7" ht="4.5" customHeight="1">
      <c r="A33" s="5"/>
      <c r="B33" s="19"/>
      <c r="C33" s="18"/>
      <c r="D33" s="107"/>
      <c r="E33" s="18"/>
      <c r="F33" s="19"/>
      <c r="G33" s="19"/>
    </row>
    <row r="34" ht="11.25" customHeight="1">
      <c r="E34" s="3"/>
    </row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sheetProtection/>
  <mergeCells count="3">
    <mergeCell ref="A1:A2"/>
    <mergeCell ref="B1:D1"/>
    <mergeCell ref="E1:G1"/>
  </mergeCells>
  <printOptions horizontalCentered="1"/>
  <pageMargins left="0.2755905511811024" right="0.2755905511811024" top="0.3937007874015748" bottom="0.5118110236220472" header="0.2755905511811024" footer="0.2362204724409449"/>
  <pageSetup firstPageNumber="39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L31"/>
  <sheetViews>
    <sheetView zoomScale="150" zoomScaleNormal="150" zoomScalePageLayoutView="0" workbookViewId="0" topLeftCell="A1">
      <selection activeCell="I21" sqref="I21"/>
    </sheetView>
  </sheetViews>
  <sheetFormatPr defaultColWidth="9.00390625" defaultRowHeight="13.5"/>
  <cols>
    <col min="1" max="1" width="9.875" style="34" customWidth="1"/>
    <col min="2" max="7" width="6.00390625" style="34" customWidth="1"/>
    <col min="8" max="16384" width="9.00390625" style="34" customWidth="1"/>
  </cols>
  <sheetData>
    <row r="1" spans="1:12" s="32" customFormat="1" ht="11.25" customHeight="1">
      <c r="A1" s="31" t="s">
        <v>89</v>
      </c>
      <c r="B1" s="31"/>
      <c r="C1" s="31"/>
      <c r="D1" s="31"/>
      <c r="E1" s="31"/>
      <c r="F1" s="31"/>
      <c r="G1" s="31"/>
      <c r="L1" s="33"/>
    </row>
    <row r="2" spans="1:7" ht="11.25" customHeight="1">
      <c r="A2" s="270" t="s">
        <v>82</v>
      </c>
      <c r="B2" s="272" t="s">
        <v>83</v>
      </c>
      <c r="C2" s="272"/>
      <c r="D2" s="272"/>
      <c r="E2" s="272" t="s">
        <v>84</v>
      </c>
      <c r="F2" s="272"/>
      <c r="G2" s="273"/>
    </row>
    <row r="3" spans="1:7" ht="21">
      <c r="A3" s="271"/>
      <c r="B3" s="35" t="s">
        <v>85</v>
      </c>
      <c r="C3" s="35" t="s">
        <v>86</v>
      </c>
      <c r="D3" s="36" t="s">
        <v>87</v>
      </c>
      <c r="E3" s="35" t="s">
        <v>85</v>
      </c>
      <c r="F3" s="35" t="s">
        <v>86</v>
      </c>
      <c r="G3" s="37" t="s">
        <v>87</v>
      </c>
    </row>
    <row r="4" spans="1:7" s="39" customFormat="1" ht="19.5" customHeight="1">
      <c r="A4" s="38" t="s">
        <v>119</v>
      </c>
      <c r="B4" s="156">
        <v>25</v>
      </c>
      <c r="C4" s="156">
        <v>3385</v>
      </c>
      <c r="D4" s="156">
        <v>490</v>
      </c>
      <c r="E4" s="226" t="s">
        <v>124</v>
      </c>
      <c r="F4" s="101">
        <v>7836</v>
      </c>
      <c r="G4" s="110">
        <v>1128</v>
      </c>
    </row>
    <row r="5" spans="1:7" s="39" customFormat="1" ht="19.5" customHeight="1">
      <c r="A5" s="40" t="s">
        <v>118</v>
      </c>
      <c r="B5" s="157" t="s">
        <v>126</v>
      </c>
      <c r="C5" s="158">
        <v>3722</v>
      </c>
      <c r="D5" s="158">
        <v>562</v>
      </c>
      <c r="E5" s="102" t="s">
        <v>133</v>
      </c>
      <c r="F5" s="41">
        <v>10846</v>
      </c>
      <c r="G5" s="111">
        <v>1500</v>
      </c>
    </row>
    <row r="6" spans="1:7" ht="15" customHeight="1">
      <c r="A6" s="38" t="s">
        <v>2</v>
      </c>
      <c r="B6" s="227" t="s">
        <v>123</v>
      </c>
      <c r="C6" s="248">
        <v>808</v>
      </c>
      <c r="D6" s="248">
        <v>151</v>
      </c>
      <c r="E6" s="249">
        <v>3</v>
      </c>
      <c r="F6" s="250">
        <v>706</v>
      </c>
      <c r="G6" s="251">
        <v>91</v>
      </c>
    </row>
    <row r="7" spans="1:7" ht="14.25" customHeight="1">
      <c r="A7" s="38" t="s">
        <v>3</v>
      </c>
      <c r="B7" s="234">
        <v>0</v>
      </c>
      <c r="C7" s="234">
        <v>0</v>
      </c>
      <c r="D7" s="234">
        <v>0</v>
      </c>
      <c r="E7" s="249">
        <v>2</v>
      </c>
      <c r="F7" s="252" t="s">
        <v>122</v>
      </c>
      <c r="G7" s="253" t="s">
        <v>122</v>
      </c>
    </row>
    <row r="8" spans="1:7" ht="14.25" customHeight="1">
      <c r="A8" s="38" t="s">
        <v>4</v>
      </c>
      <c r="B8" s="234">
        <v>0</v>
      </c>
      <c r="C8" s="234">
        <v>0</v>
      </c>
      <c r="D8" s="234">
        <v>0</v>
      </c>
      <c r="E8" s="249">
        <v>5</v>
      </c>
      <c r="F8" s="250">
        <v>806</v>
      </c>
      <c r="G8" s="251">
        <v>74</v>
      </c>
    </row>
    <row r="9" spans="1:7" ht="14.25" customHeight="1">
      <c r="A9" s="38" t="s">
        <v>5</v>
      </c>
      <c r="B9" s="234">
        <v>0</v>
      </c>
      <c r="C9" s="234">
        <v>0</v>
      </c>
      <c r="D9" s="234">
        <v>0</v>
      </c>
      <c r="E9" s="235">
        <v>0</v>
      </c>
      <c r="F9" s="234">
        <v>0</v>
      </c>
      <c r="G9" s="233">
        <v>0</v>
      </c>
    </row>
    <row r="10" spans="1:7" ht="14.25" customHeight="1">
      <c r="A10" s="38" t="s">
        <v>6</v>
      </c>
      <c r="B10" s="234">
        <v>0</v>
      </c>
      <c r="C10" s="234">
        <v>0</v>
      </c>
      <c r="D10" s="234">
        <v>0</v>
      </c>
      <c r="E10" s="249">
        <v>1</v>
      </c>
      <c r="F10" s="252" t="s">
        <v>122</v>
      </c>
      <c r="G10" s="253" t="s">
        <v>122</v>
      </c>
    </row>
    <row r="11" spans="1:7" ht="14.25" customHeight="1">
      <c r="A11" s="38" t="s">
        <v>7</v>
      </c>
      <c r="B11" s="234">
        <v>0</v>
      </c>
      <c r="C11" s="234">
        <v>0</v>
      </c>
      <c r="D11" s="234">
        <v>0</v>
      </c>
      <c r="E11" s="249">
        <v>8</v>
      </c>
      <c r="F11" s="250">
        <v>855</v>
      </c>
      <c r="G11" s="251">
        <v>161</v>
      </c>
    </row>
    <row r="12" spans="1:7" ht="14.25" customHeight="1">
      <c r="A12" s="38" t="s">
        <v>8</v>
      </c>
      <c r="B12" s="234">
        <v>0</v>
      </c>
      <c r="C12" s="234">
        <v>0</v>
      </c>
      <c r="D12" s="234">
        <v>0</v>
      </c>
      <c r="E12" s="254" t="s">
        <v>134</v>
      </c>
      <c r="F12" s="250">
        <v>2181</v>
      </c>
      <c r="G12" s="251">
        <v>239</v>
      </c>
    </row>
    <row r="13" spans="1:7" ht="14.25" customHeight="1">
      <c r="A13" s="38" t="s">
        <v>9</v>
      </c>
      <c r="B13" s="234">
        <v>0</v>
      </c>
      <c r="C13" s="234">
        <v>0</v>
      </c>
      <c r="D13" s="234">
        <v>0</v>
      </c>
      <c r="E13" s="249">
        <v>1</v>
      </c>
      <c r="F13" s="252" t="s">
        <v>122</v>
      </c>
      <c r="G13" s="253" t="s">
        <v>122</v>
      </c>
    </row>
    <row r="14" spans="1:7" ht="14.25" customHeight="1">
      <c r="A14" s="38" t="s">
        <v>10</v>
      </c>
      <c r="B14" s="234">
        <v>0</v>
      </c>
      <c r="C14" s="234">
        <v>0</v>
      </c>
      <c r="D14" s="234">
        <v>0</v>
      </c>
      <c r="E14" s="254" t="s">
        <v>135</v>
      </c>
      <c r="F14" s="250">
        <v>420</v>
      </c>
      <c r="G14" s="251">
        <v>44</v>
      </c>
    </row>
    <row r="15" spans="1:7" ht="14.25" customHeight="1">
      <c r="A15" s="38" t="s">
        <v>11</v>
      </c>
      <c r="B15" s="234">
        <v>0</v>
      </c>
      <c r="C15" s="234">
        <v>0</v>
      </c>
      <c r="D15" s="234">
        <v>0</v>
      </c>
      <c r="E15" s="249">
        <v>3</v>
      </c>
      <c r="F15" s="250">
        <v>308</v>
      </c>
      <c r="G15" s="251">
        <v>54</v>
      </c>
    </row>
    <row r="16" spans="1:7" ht="14.25" customHeight="1">
      <c r="A16" s="38" t="s">
        <v>80</v>
      </c>
      <c r="B16" s="234">
        <v>0</v>
      </c>
      <c r="C16" s="234">
        <v>0</v>
      </c>
      <c r="D16" s="234">
        <v>0</v>
      </c>
      <c r="E16" s="235">
        <v>0</v>
      </c>
      <c r="F16" s="234">
        <v>0</v>
      </c>
      <c r="G16" s="233">
        <v>0</v>
      </c>
    </row>
    <row r="17" spans="1:7" ht="14.25" customHeight="1">
      <c r="A17" s="38" t="s">
        <v>12</v>
      </c>
      <c r="B17" s="234">
        <v>0</v>
      </c>
      <c r="C17" s="234">
        <v>0</v>
      </c>
      <c r="D17" s="234">
        <v>0</v>
      </c>
      <c r="E17" s="255">
        <v>2</v>
      </c>
      <c r="F17" s="256" t="s">
        <v>122</v>
      </c>
      <c r="G17" s="257" t="s">
        <v>122</v>
      </c>
    </row>
    <row r="18" spans="1:7" ht="14.25" customHeight="1">
      <c r="A18" s="38" t="s">
        <v>13</v>
      </c>
      <c r="B18" s="234">
        <v>0</v>
      </c>
      <c r="C18" s="234">
        <v>0</v>
      </c>
      <c r="D18" s="234">
        <v>0</v>
      </c>
      <c r="E18" s="235">
        <v>0</v>
      </c>
      <c r="F18" s="234">
        <v>0</v>
      </c>
      <c r="G18" s="233">
        <v>0</v>
      </c>
    </row>
    <row r="19" spans="1:7" ht="14.25" customHeight="1">
      <c r="A19" s="38" t="s">
        <v>14</v>
      </c>
      <c r="B19" s="234">
        <v>0</v>
      </c>
      <c r="C19" s="234">
        <v>0</v>
      </c>
      <c r="D19" s="234">
        <v>0</v>
      </c>
      <c r="E19" s="249">
        <v>1</v>
      </c>
      <c r="F19" s="252" t="s">
        <v>122</v>
      </c>
      <c r="G19" s="253" t="s">
        <v>122</v>
      </c>
    </row>
    <row r="20" spans="1:7" ht="14.25" customHeight="1">
      <c r="A20" s="38" t="s">
        <v>15</v>
      </c>
      <c r="B20" s="234">
        <v>0</v>
      </c>
      <c r="C20" s="234">
        <v>0</v>
      </c>
      <c r="D20" s="234">
        <v>0</v>
      </c>
      <c r="E20" s="249">
        <v>1</v>
      </c>
      <c r="F20" s="252" t="s">
        <v>122</v>
      </c>
      <c r="G20" s="253" t="s">
        <v>122</v>
      </c>
    </row>
    <row r="21" spans="1:7" ht="14.25" customHeight="1">
      <c r="A21" s="38" t="s">
        <v>16</v>
      </c>
      <c r="B21" s="234">
        <v>0</v>
      </c>
      <c r="C21" s="234">
        <v>0</v>
      </c>
      <c r="D21" s="234">
        <v>0</v>
      </c>
      <c r="E21" s="249">
        <v>3</v>
      </c>
      <c r="F21" s="250">
        <v>364</v>
      </c>
      <c r="G21" s="251">
        <v>59</v>
      </c>
    </row>
    <row r="22" spans="1:7" ht="14.25" customHeight="1">
      <c r="A22" s="38" t="s">
        <v>17</v>
      </c>
      <c r="B22" s="234">
        <v>0</v>
      </c>
      <c r="C22" s="234">
        <v>0</v>
      </c>
      <c r="D22" s="234">
        <v>0</v>
      </c>
      <c r="E22" s="249">
        <v>1</v>
      </c>
      <c r="F22" s="252" t="s">
        <v>122</v>
      </c>
      <c r="G22" s="253" t="s">
        <v>122</v>
      </c>
    </row>
    <row r="23" spans="1:7" ht="14.25" customHeight="1">
      <c r="A23" s="38" t="s">
        <v>18</v>
      </c>
      <c r="B23" s="258">
        <v>2</v>
      </c>
      <c r="C23" s="258">
        <v>232</v>
      </c>
      <c r="D23" s="258">
        <v>32</v>
      </c>
      <c r="E23" s="235">
        <v>0</v>
      </c>
      <c r="F23" s="234">
        <v>0</v>
      </c>
      <c r="G23" s="233">
        <v>0</v>
      </c>
    </row>
    <row r="24" spans="1:7" ht="14.25" customHeight="1">
      <c r="A24" s="38" t="s">
        <v>19</v>
      </c>
      <c r="B24" s="234">
        <v>0</v>
      </c>
      <c r="C24" s="234">
        <v>0</v>
      </c>
      <c r="D24" s="234">
        <v>0</v>
      </c>
      <c r="E24" s="255">
        <v>1</v>
      </c>
      <c r="F24" s="256" t="s">
        <v>122</v>
      </c>
      <c r="G24" s="257" t="s">
        <v>122</v>
      </c>
    </row>
    <row r="25" spans="1:7" ht="14.25" customHeight="1">
      <c r="A25" s="38" t="s">
        <v>20</v>
      </c>
      <c r="B25" s="234">
        <v>0</v>
      </c>
      <c r="C25" s="234">
        <v>0</v>
      </c>
      <c r="D25" s="234">
        <v>0</v>
      </c>
      <c r="E25" s="235">
        <v>0</v>
      </c>
      <c r="F25" s="234">
        <v>0</v>
      </c>
      <c r="G25" s="233">
        <v>0</v>
      </c>
    </row>
    <row r="26" spans="1:7" ht="14.25" customHeight="1">
      <c r="A26" s="38" t="s">
        <v>21</v>
      </c>
      <c r="B26" s="258">
        <v>1</v>
      </c>
      <c r="C26" s="258">
        <v>212</v>
      </c>
      <c r="D26" s="258">
        <v>25</v>
      </c>
      <c r="E26" s="259" t="s">
        <v>136</v>
      </c>
      <c r="F26" s="258">
        <v>472</v>
      </c>
      <c r="G26" s="260">
        <v>70</v>
      </c>
    </row>
    <row r="27" spans="1:7" ht="14.25" customHeight="1">
      <c r="A27" s="38" t="s">
        <v>52</v>
      </c>
      <c r="B27" s="234">
        <v>0</v>
      </c>
      <c r="C27" s="234">
        <v>0</v>
      </c>
      <c r="D27" s="234">
        <v>0</v>
      </c>
      <c r="E27" s="235">
        <v>0</v>
      </c>
      <c r="F27" s="234">
        <v>0</v>
      </c>
      <c r="G27" s="233">
        <v>0</v>
      </c>
    </row>
    <row r="28" spans="1:7" ht="14.25" customHeight="1">
      <c r="A28" s="38" t="s">
        <v>22</v>
      </c>
      <c r="B28" s="234">
        <v>0</v>
      </c>
      <c r="C28" s="234">
        <v>0</v>
      </c>
      <c r="D28" s="234">
        <v>0</v>
      </c>
      <c r="E28" s="235">
        <v>0</v>
      </c>
      <c r="F28" s="234">
        <v>0</v>
      </c>
      <c r="G28" s="233">
        <v>0</v>
      </c>
    </row>
    <row r="29" spans="1:7" ht="14.25" customHeight="1">
      <c r="A29" s="42" t="s">
        <v>23</v>
      </c>
      <c r="B29" s="261">
        <v>1</v>
      </c>
      <c r="C29" s="261">
        <v>348</v>
      </c>
      <c r="D29" s="261">
        <v>29</v>
      </c>
      <c r="E29" s="241">
        <v>0</v>
      </c>
      <c r="F29" s="240">
        <v>0</v>
      </c>
      <c r="G29" s="239">
        <v>0</v>
      </c>
    </row>
    <row r="30" ht="11.25" customHeight="1">
      <c r="A30" s="34" t="s">
        <v>53</v>
      </c>
    </row>
    <row r="31" ht="11.25" customHeight="1">
      <c r="A31" s="34" t="s">
        <v>125</v>
      </c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</sheetData>
  <sheetProtection/>
  <mergeCells count="3">
    <mergeCell ref="A2:A3"/>
    <mergeCell ref="B2:D2"/>
    <mergeCell ref="E2:G2"/>
  </mergeCells>
  <printOptions horizontalCentered="1"/>
  <pageMargins left="0.2755905511811024" right="0.2755905511811024" top="0.3937007874015748" bottom="0.5118110236220472" header="0.2755905511811024" footer="0.2362204724409449"/>
  <pageSetup firstPageNumber="40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G33"/>
  <sheetViews>
    <sheetView zoomScale="150" zoomScaleNormal="150" zoomScalePageLayoutView="0" workbookViewId="0" topLeftCell="A1">
      <selection activeCell="H3" sqref="H3"/>
    </sheetView>
  </sheetViews>
  <sheetFormatPr defaultColWidth="9.00390625" defaultRowHeight="13.5"/>
  <cols>
    <col min="1" max="1" width="9.875" style="34" customWidth="1"/>
    <col min="2" max="7" width="6.00390625" style="34" customWidth="1"/>
    <col min="8" max="16384" width="9.00390625" style="34" customWidth="1"/>
  </cols>
  <sheetData>
    <row r="1" spans="1:7" ht="12.75" customHeight="1">
      <c r="A1" s="270" t="s">
        <v>82</v>
      </c>
      <c r="B1" s="272" t="s">
        <v>83</v>
      </c>
      <c r="C1" s="272"/>
      <c r="D1" s="272"/>
      <c r="E1" s="272" t="s">
        <v>84</v>
      </c>
      <c r="F1" s="272"/>
      <c r="G1" s="273"/>
    </row>
    <row r="2" spans="1:7" ht="21">
      <c r="A2" s="274"/>
      <c r="B2" s="35" t="s">
        <v>85</v>
      </c>
      <c r="C2" s="35" t="s">
        <v>86</v>
      </c>
      <c r="D2" s="36" t="s">
        <v>87</v>
      </c>
      <c r="E2" s="35" t="s">
        <v>85</v>
      </c>
      <c r="F2" s="35" t="s">
        <v>86</v>
      </c>
      <c r="G2" s="37" t="s">
        <v>87</v>
      </c>
    </row>
    <row r="3" spans="1:7" ht="13.5" customHeight="1">
      <c r="A3" s="38" t="s">
        <v>24</v>
      </c>
      <c r="B3" s="262">
        <v>0</v>
      </c>
      <c r="C3" s="114">
        <v>0</v>
      </c>
      <c r="D3" s="114">
        <v>0</v>
      </c>
      <c r="E3" s="262">
        <v>0</v>
      </c>
      <c r="F3" s="114">
        <v>0</v>
      </c>
      <c r="G3" s="112">
        <v>0</v>
      </c>
    </row>
    <row r="4" spans="1:7" ht="13.5" customHeight="1">
      <c r="A4" s="38" t="s">
        <v>25</v>
      </c>
      <c r="B4" s="234">
        <v>0</v>
      </c>
      <c r="C4" s="115">
        <v>0</v>
      </c>
      <c r="D4" s="115">
        <v>0</v>
      </c>
      <c r="E4" s="234">
        <v>0</v>
      </c>
      <c r="F4" s="115">
        <v>0</v>
      </c>
      <c r="G4" s="112">
        <v>0</v>
      </c>
    </row>
    <row r="5" spans="1:7" ht="13.5" customHeight="1">
      <c r="A5" s="38" t="s">
        <v>26</v>
      </c>
      <c r="B5" s="234">
        <v>0</v>
      </c>
      <c r="C5" s="115">
        <v>0</v>
      </c>
      <c r="D5" s="115">
        <v>0</v>
      </c>
      <c r="E5" s="258">
        <v>1</v>
      </c>
      <c r="F5" s="256" t="s">
        <v>141</v>
      </c>
      <c r="G5" s="259" t="s">
        <v>139</v>
      </c>
    </row>
    <row r="6" spans="1:7" ht="13.5" customHeight="1">
      <c r="A6" s="38" t="s">
        <v>27</v>
      </c>
      <c r="B6" s="234">
        <v>0</v>
      </c>
      <c r="C6" s="115">
        <v>0</v>
      </c>
      <c r="D6" s="115">
        <v>0</v>
      </c>
      <c r="E6" s="258">
        <v>1</v>
      </c>
      <c r="F6" s="256" t="s">
        <v>122</v>
      </c>
      <c r="G6" s="259" t="s">
        <v>122</v>
      </c>
    </row>
    <row r="7" spans="1:7" ht="13.5" customHeight="1">
      <c r="A7" s="38" t="s">
        <v>28</v>
      </c>
      <c r="B7" s="263">
        <v>3</v>
      </c>
      <c r="C7" s="258">
        <v>501</v>
      </c>
      <c r="D7" s="258">
        <v>43</v>
      </c>
      <c r="E7" s="234">
        <v>0</v>
      </c>
      <c r="F7" s="115">
        <v>0</v>
      </c>
      <c r="G7" s="112">
        <v>0</v>
      </c>
    </row>
    <row r="8" spans="1:7" ht="13.5" customHeight="1">
      <c r="A8" s="38" t="s">
        <v>88</v>
      </c>
      <c r="B8" s="234">
        <v>0</v>
      </c>
      <c r="C8" s="115">
        <v>0</v>
      </c>
      <c r="D8" s="115">
        <v>0</v>
      </c>
      <c r="E8" s="234">
        <v>0</v>
      </c>
      <c r="F8" s="115">
        <v>0</v>
      </c>
      <c r="G8" s="112">
        <v>0</v>
      </c>
    </row>
    <row r="9" spans="1:7" ht="13.5" customHeight="1">
      <c r="A9" s="38" t="s">
        <v>29</v>
      </c>
      <c r="B9" s="263">
        <v>2</v>
      </c>
      <c r="C9" s="258">
        <v>231</v>
      </c>
      <c r="D9" s="258">
        <v>30</v>
      </c>
      <c r="E9" s="234">
        <v>0</v>
      </c>
      <c r="F9" s="115">
        <v>0</v>
      </c>
      <c r="G9" s="112">
        <v>0</v>
      </c>
    </row>
    <row r="10" spans="1:7" ht="13.5" customHeight="1">
      <c r="A10" s="38" t="s">
        <v>30</v>
      </c>
      <c r="B10" s="234">
        <v>0</v>
      </c>
      <c r="C10" s="115">
        <v>0</v>
      </c>
      <c r="D10" s="115">
        <v>0</v>
      </c>
      <c r="E10" s="234">
        <v>0</v>
      </c>
      <c r="F10" s="115">
        <v>0</v>
      </c>
      <c r="G10" s="112">
        <v>0</v>
      </c>
    </row>
    <row r="11" spans="1:7" ht="13.5" customHeight="1">
      <c r="A11" s="38" t="s">
        <v>31</v>
      </c>
      <c r="B11" s="234">
        <v>0</v>
      </c>
      <c r="C11" s="115">
        <v>0</v>
      </c>
      <c r="D11" s="115">
        <v>0</v>
      </c>
      <c r="E11" s="234">
        <v>0</v>
      </c>
      <c r="F11" s="115">
        <v>0</v>
      </c>
      <c r="G11" s="112">
        <v>0</v>
      </c>
    </row>
    <row r="12" spans="1:7" ht="13.5" customHeight="1">
      <c r="A12" s="38" t="s">
        <v>32</v>
      </c>
      <c r="B12" s="234">
        <v>0</v>
      </c>
      <c r="C12" s="115">
        <v>0</v>
      </c>
      <c r="D12" s="115">
        <v>0</v>
      </c>
      <c r="E12" s="258">
        <v>1</v>
      </c>
      <c r="F12" s="256" t="s">
        <v>122</v>
      </c>
      <c r="G12" s="259" t="s">
        <v>122</v>
      </c>
    </row>
    <row r="13" spans="1:7" ht="13.5" customHeight="1">
      <c r="A13" s="38" t="s">
        <v>33</v>
      </c>
      <c r="B13" s="234">
        <v>0</v>
      </c>
      <c r="C13" s="115">
        <v>0</v>
      </c>
      <c r="D13" s="115">
        <v>0</v>
      </c>
      <c r="E13" s="234">
        <v>0</v>
      </c>
      <c r="F13" s="115">
        <v>0</v>
      </c>
      <c r="G13" s="112">
        <v>0</v>
      </c>
    </row>
    <row r="14" spans="1:7" ht="13.5" customHeight="1">
      <c r="A14" s="38" t="s">
        <v>34</v>
      </c>
      <c r="B14" s="234">
        <v>0</v>
      </c>
      <c r="C14" s="115">
        <v>0</v>
      </c>
      <c r="D14" s="115">
        <v>0</v>
      </c>
      <c r="E14" s="234">
        <v>0</v>
      </c>
      <c r="F14" s="115">
        <v>0</v>
      </c>
      <c r="G14" s="112">
        <v>0</v>
      </c>
    </row>
    <row r="15" spans="1:7" ht="13.5" customHeight="1">
      <c r="A15" s="38" t="s">
        <v>35</v>
      </c>
      <c r="B15" s="263">
        <v>1</v>
      </c>
      <c r="C15" s="263">
        <v>119</v>
      </c>
      <c r="D15" s="263">
        <v>25</v>
      </c>
      <c r="E15" s="234">
        <v>0</v>
      </c>
      <c r="F15" s="115">
        <v>0</v>
      </c>
      <c r="G15" s="112">
        <v>0</v>
      </c>
    </row>
    <row r="16" spans="1:7" ht="13.5" customHeight="1">
      <c r="A16" s="38" t="s">
        <v>36</v>
      </c>
      <c r="B16" s="234">
        <v>0</v>
      </c>
      <c r="C16" s="115">
        <v>0</v>
      </c>
      <c r="D16" s="115">
        <v>0</v>
      </c>
      <c r="E16" s="234">
        <v>0</v>
      </c>
      <c r="F16" s="115">
        <v>0</v>
      </c>
      <c r="G16" s="112">
        <v>0</v>
      </c>
    </row>
    <row r="17" spans="1:7" ht="13.5" customHeight="1">
      <c r="A17" s="38" t="s">
        <v>37</v>
      </c>
      <c r="B17" s="263">
        <v>1</v>
      </c>
      <c r="C17" s="263">
        <v>163</v>
      </c>
      <c r="D17" s="263">
        <v>30</v>
      </c>
      <c r="E17" s="234">
        <v>0</v>
      </c>
      <c r="F17" s="115">
        <v>0</v>
      </c>
      <c r="G17" s="112">
        <v>0</v>
      </c>
    </row>
    <row r="18" spans="1:7" ht="13.5" customHeight="1">
      <c r="A18" s="38" t="s">
        <v>38</v>
      </c>
      <c r="B18" s="234">
        <v>0</v>
      </c>
      <c r="C18" s="115">
        <v>0</v>
      </c>
      <c r="D18" s="115">
        <v>0</v>
      </c>
      <c r="E18" s="234">
        <v>0</v>
      </c>
      <c r="F18" s="115">
        <v>0</v>
      </c>
      <c r="G18" s="112">
        <v>0</v>
      </c>
    </row>
    <row r="19" spans="1:7" ht="13.5" customHeight="1">
      <c r="A19" s="38" t="s">
        <v>39</v>
      </c>
      <c r="B19" s="234">
        <v>0</v>
      </c>
      <c r="C19" s="115">
        <v>0</v>
      </c>
      <c r="D19" s="115">
        <v>0</v>
      </c>
      <c r="E19" s="234">
        <v>0</v>
      </c>
      <c r="F19" s="115">
        <v>0</v>
      </c>
      <c r="G19" s="112">
        <v>0</v>
      </c>
    </row>
    <row r="20" spans="1:7" ht="13.5" customHeight="1">
      <c r="A20" s="38" t="s">
        <v>90</v>
      </c>
      <c r="B20" s="234">
        <v>0</v>
      </c>
      <c r="C20" s="115">
        <v>0</v>
      </c>
      <c r="D20" s="115">
        <v>0</v>
      </c>
      <c r="E20" s="234">
        <v>0</v>
      </c>
      <c r="F20" s="115">
        <v>0</v>
      </c>
      <c r="G20" s="112">
        <v>0</v>
      </c>
    </row>
    <row r="21" spans="1:7" ht="13.5" customHeight="1">
      <c r="A21" s="38" t="s">
        <v>40</v>
      </c>
      <c r="B21" s="234">
        <v>0</v>
      </c>
      <c r="C21" s="115">
        <v>0</v>
      </c>
      <c r="D21" s="115">
        <v>0</v>
      </c>
      <c r="E21" s="234">
        <v>0</v>
      </c>
      <c r="F21" s="115">
        <v>0</v>
      </c>
      <c r="G21" s="112">
        <v>0</v>
      </c>
    </row>
    <row r="22" spans="1:7" ht="13.5" customHeight="1">
      <c r="A22" s="38" t="s">
        <v>41</v>
      </c>
      <c r="B22" s="234">
        <v>0</v>
      </c>
      <c r="C22" s="115">
        <v>0</v>
      </c>
      <c r="D22" s="115">
        <v>0</v>
      </c>
      <c r="E22" s="234">
        <v>0</v>
      </c>
      <c r="F22" s="115">
        <v>0</v>
      </c>
      <c r="G22" s="112">
        <v>0</v>
      </c>
    </row>
    <row r="23" spans="1:7" ht="13.5" customHeight="1">
      <c r="A23" s="38" t="s">
        <v>42</v>
      </c>
      <c r="B23" s="263">
        <v>7</v>
      </c>
      <c r="C23" s="263">
        <v>695</v>
      </c>
      <c r="D23" s="263">
        <v>123</v>
      </c>
      <c r="E23" s="234">
        <v>0</v>
      </c>
      <c r="F23" s="115">
        <v>0</v>
      </c>
      <c r="G23" s="112">
        <v>0</v>
      </c>
    </row>
    <row r="24" spans="1:7" ht="13.5" customHeight="1">
      <c r="A24" s="38" t="s">
        <v>43</v>
      </c>
      <c r="B24" s="263">
        <v>3</v>
      </c>
      <c r="C24" s="263">
        <v>215</v>
      </c>
      <c r="D24" s="263">
        <v>40</v>
      </c>
      <c r="E24" s="234">
        <v>0</v>
      </c>
      <c r="F24" s="115">
        <v>0</v>
      </c>
      <c r="G24" s="112">
        <v>0</v>
      </c>
    </row>
    <row r="25" spans="1:7" ht="13.5" customHeight="1">
      <c r="A25" s="38" t="s">
        <v>44</v>
      </c>
      <c r="B25" s="263">
        <v>3</v>
      </c>
      <c r="C25" s="263">
        <v>198</v>
      </c>
      <c r="D25" s="263">
        <v>34</v>
      </c>
      <c r="E25" s="258">
        <v>1</v>
      </c>
      <c r="F25" s="256" t="s">
        <v>142</v>
      </c>
      <c r="G25" s="259" t="s">
        <v>122</v>
      </c>
    </row>
    <row r="26" spans="1:7" ht="13.5" customHeight="1">
      <c r="A26" s="38" t="s">
        <v>45</v>
      </c>
      <c r="B26" s="234">
        <v>0</v>
      </c>
      <c r="C26" s="115">
        <v>0</v>
      </c>
      <c r="D26" s="115">
        <v>0</v>
      </c>
      <c r="E26" s="258">
        <v>1</v>
      </c>
      <c r="F26" s="256" t="s">
        <v>122</v>
      </c>
      <c r="G26" s="259" t="s">
        <v>122</v>
      </c>
    </row>
    <row r="27" spans="1:7" ht="13.5" customHeight="1">
      <c r="A27" s="38" t="s">
        <v>46</v>
      </c>
      <c r="B27" s="234">
        <v>0</v>
      </c>
      <c r="C27" s="115">
        <v>0</v>
      </c>
      <c r="D27" s="115">
        <v>0</v>
      </c>
      <c r="E27" s="234">
        <v>0</v>
      </c>
      <c r="F27" s="115">
        <v>0</v>
      </c>
      <c r="G27" s="112">
        <v>0</v>
      </c>
    </row>
    <row r="28" spans="1:7" ht="13.5" customHeight="1">
      <c r="A28" s="38" t="s">
        <v>47</v>
      </c>
      <c r="B28" s="234">
        <v>0</v>
      </c>
      <c r="C28" s="115">
        <v>0</v>
      </c>
      <c r="D28" s="115">
        <v>0</v>
      </c>
      <c r="E28" s="256" t="s">
        <v>137</v>
      </c>
      <c r="F28" s="258">
        <v>834</v>
      </c>
      <c r="G28" s="255">
        <v>125</v>
      </c>
    </row>
    <row r="29" spans="1:7" ht="13.5" customHeight="1">
      <c r="A29" s="38" t="s">
        <v>48</v>
      </c>
      <c r="B29" s="234">
        <v>0</v>
      </c>
      <c r="C29" s="115">
        <v>0</v>
      </c>
      <c r="D29" s="115">
        <v>0</v>
      </c>
      <c r="E29" s="234">
        <v>0</v>
      </c>
      <c r="F29" s="115">
        <v>0</v>
      </c>
      <c r="G29" s="112">
        <v>0</v>
      </c>
    </row>
    <row r="30" spans="1:7" ht="13.5" customHeight="1">
      <c r="A30" s="38" t="s">
        <v>49</v>
      </c>
      <c r="B30" s="234">
        <v>0</v>
      </c>
      <c r="C30" s="115">
        <v>0</v>
      </c>
      <c r="D30" s="115">
        <v>0</v>
      </c>
      <c r="E30" s="234">
        <v>0</v>
      </c>
      <c r="F30" s="115">
        <v>0</v>
      </c>
      <c r="G30" s="112">
        <v>0</v>
      </c>
    </row>
    <row r="31" spans="1:7" ht="13.5" customHeight="1">
      <c r="A31" s="38" t="s">
        <v>81</v>
      </c>
      <c r="B31" s="234">
        <v>0</v>
      </c>
      <c r="C31" s="115">
        <v>0</v>
      </c>
      <c r="D31" s="115">
        <v>0</v>
      </c>
      <c r="E31" s="258">
        <v>1</v>
      </c>
      <c r="F31" s="256" t="s">
        <v>139</v>
      </c>
      <c r="G31" s="259" t="s">
        <v>122</v>
      </c>
    </row>
    <row r="32" spans="1:7" ht="22.5" customHeight="1">
      <c r="A32" s="38" t="s">
        <v>50</v>
      </c>
      <c r="B32" s="234">
        <v>0</v>
      </c>
      <c r="C32" s="115">
        <v>0</v>
      </c>
      <c r="D32" s="115">
        <v>0</v>
      </c>
      <c r="E32" s="258">
        <v>8</v>
      </c>
      <c r="F32" s="258">
        <v>1283</v>
      </c>
      <c r="G32" s="264">
        <v>176</v>
      </c>
    </row>
    <row r="33" spans="1:7" ht="4.5" customHeight="1">
      <c r="A33" s="43"/>
      <c r="B33" s="44"/>
      <c r="C33" s="44"/>
      <c r="D33" s="44"/>
      <c r="E33" s="44"/>
      <c r="F33" s="44"/>
      <c r="G33" s="113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sheetProtection/>
  <mergeCells count="3">
    <mergeCell ref="A1:A2"/>
    <mergeCell ref="B1:D1"/>
    <mergeCell ref="E1:G1"/>
  </mergeCells>
  <printOptions horizontalCentered="1"/>
  <pageMargins left="0.2755905511811024" right="0.2755905511811024" top="0.3937007874015748" bottom="0.5118110236220472" header="0.2755905511811024" footer="0.2362204724409449"/>
  <pageSetup firstPageNumber="41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="145" zoomScaleNormal="14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1" sqref="J21"/>
    </sheetView>
  </sheetViews>
  <sheetFormatPr defaultColWidth="9.00390625" defaultRowHeight="13.5"/>
  <cols>
    <col min="1" max="1" width="9.625" style="34" customWidth="1"/>
    <col min="2" max="3" width="3.00390625" style="34" customWidth="1"/>
    <col min="4" max="4" width="1.625" style="34" customWidth="1"/>
    <col min="5" max="6" width="4.75390625" style="53" customWidth="1"/>
    <col min="7" max="7" width="1.875" style="34" customWidth="1"/>
    <col min="8" max="8" width="4.00390625" style="53" customWidth="1"/>
    <col min="9" max="9" width="4.75390625" style="53" customWidth="1"/>
    <col min="10" max="10" width="4.00390625" style="53" customWidth="1"/>
    <col min="11" max="11" width="4.75390625" style="53" customWidth="1"/>
    <col min="12" max="13" width="4.875" style="53" customWidth="1"/>
    <col min="14" max="16" width="5.75390625" style="53" customWidth="1"/>
    <col min="17" max="18" width="4.50390625" style="34" customWidth="1"/>
    <col min="19" max="20" width="4.875" style="34" customWidth="1"/>
    <col min="21" max="21" width="4.50390625" style="34" customWidth="1"/>
    <col min="22" max="16384" width="9.00390625" style="34" customWidth="1"/>
  </cols>
  <sheetData>
    <row r="1" spans="1:16" s="32" customFormat="1" ht="11.25" customHeight="1">
      <c r="A1" s="31" t="s">
        <v>93</v>
      </c>
      <c r="B1" s="31"/>
      <c r="C1" s="31"/>
      <c r="D1" s="31"/>
      <c r="E1" s="159"/>
      <c r="F1" s="159"/>
      <c r="G1" s="31"/>
      <c r="H1" s="163"/>
      <c r="I1" s="163"/>
      <c r="J1" s="163"/>
      <c r="K1" s="163"/>
      <c r="L1" s="164"/>
      <c r="M1" s="163"/>
      <c r="N1" s="163"/>
      <c r="O1" s="163"/>
      <c r="P1" s="163"/>
    </row>
    <row r="2" spans="1:20" ht="19.5" customHeight="1">
      <c r="A2" s="270" t="s">
        <v>54</v>
      </c>
      <c r="B2" s="273" t="s">
        <v>102</v>
      </c>
      <c r="C2" s="286"/>
      <c r="D2" s="287"/>
      <c r="E2" s="288" t="s">
        <v>55</v>
      </c>
      <c r="F2" s="288"/>
      <c r="G2" s="288"/>
      <c r="H2" s="288"/>
      <c r="I2" s="283" t="s">
        <v>56</v>
      </c>
      <c r="J2" s="283"/>
      <c r="K2" s="289"/>
      <c r="L2" s="279" t="s">
        <v>116</v>
      </c>
      <c r="M2" s="281" t="s">
        <v>115</v>
      </c>
      <c r="N2" s="283" t="s">
        <v>57</v>
      </c>
      <c r="O2" s="284"/>
      <c r="P2" s="284"/>
      <c r="Q2" s="275" t="s">
        <v>103</v>
      </c>
      <c r="R2" s="272"/>
      <c r="S2" s="275" t="s">
        <v>104</v>
      </c>
      <c r="T2" s="277" t="s">
        <v>105</v>
      </c>
    </row>
    <row r="3" spans="1:20" ht="19.5" customHeight="1">
      <c r="A3" s="285"/>
      <c r="B3" s="35" t="s">
        <v>58</v>
      </c>
      <c r="C3" s="35" t="s">
        <v>59</v>
      </c>
      <c r="D3" s="45" t="s">
        <v>60</v>
      </c>
      <c r="E3" s="131" t="s">
        <v>58</v>
      </c>
      <c r="F3" s="131" t="s">
        <v>61</v>
      </c>
      <c r="G3" s="45" t="s">
        <v>62</v>
      </c>
      <c r="H3" s="131" t="s">
        <v>63</v>
      </c>
      <c r="I3" s="131" t="s">
        <v>58</v>
      </c>
      <c r="J3" s="131" t="s">
        <v>64</v>
      </c>
      <c r="K3" s="134" t="s">
        <v>65</v>
      </c>
      <c r="L3" s="280"/>
      <c r="M3" s="282"/>
      <c r="N3" s="131" t="s">
        <v>58</v>
      </c>
      <c r="O3" s="131" t="s">
        <v>64</v>
      </c>
      <c r="P3" s="131" t="s">
        <v>65</v>
      </c>
      <c r="Q3" s="36" t="s">
        <v>106</v>
      </c>
      <c r="R3" s="36" t="s">
        <v>98</v>
      </c>
      <c r="S3" s="276"/>
      <c r="T3" s="278"/>
    </row>
    <row r="4" spans="1:20" ht="4.5" customHeight="1">
      <c r="A4" s="47"/>
      <c r="B4" s="48"/>
      <c r="C4" s="48"/>
      <c r="D4" s="48"/>
      <c r="E4" s="132"/>
      <c r="F4" s="132"/>
      <c r="G4" s="48"/>
      <c r="H4" s="132"/>
      <c r="I4" s="132"/>
      <c r="J4" s="132"/>
      <c r="L4" s="165"/>
      <c r="M4" s="132"/>
      <c r="N4" s="132"/>
      <c r="O4" s="132"/>
      <c r="P4" s="132"/>
      <c r="Q4" s="48"/>
      <c r="R4" s="48"/>
      <c r="S4" s="48"/>
      <c r="T4" s="49"/>
    </row>
    <row r="5" spans="1:20" s="39" customFormat="1" ht="10.5" customHeight="1">
      <c r="A5" s="51" t="s">
        <v>120</v>
      </c>
      <c r="B5" s="22">
        <v>792</v>
      </c>
      <c r="C5" s="22">
        <v>789</v>
      </c>
      <c r="D5" s="22">
        <v>3</v>
      </c>
      <c r="E5" s="22">
        <v>12417</v>
      </c>
      <c r="F5" s="22">
        <v>10753</v>
      </c>
      <c r="G5" s="22">
        <v>36</v>
      </c>
      <c r="H5" s="22">
        <v>1628</v>
      </c>
      <c r="I5" s="22">
        <v>18218</v>
      </c>
      <c r="J5" s="22">
        <v>6918</v>
      </c>
      <c r="K5" s="53">
        <v>11300</v>
      </c>
      <c r="L5" s="23">
        <v>882</v>
      </c>
      <c r="M5" s="22">
        <v>147</v>
      </c>
      <c r="N5" s="22">
        <v>311918</v>
      </c>
      <c r="O5" s="22">
        <v>159885</v>
      </c>
      <c r="P5" s="22">
        <v>152033</v>
      </c>
      <c r="Q5" s="54">
        <v>15.7</v>
      </c>
      <c r="R5" s="54">
        <v>393.8</v>
      </c>
      <c r="S5" s="55">
        <v>25.1</v>
      </c>
      <c r="T5" s="56">
        <v>17.1</v>
      </c>
    </row>
    <row r="6" spans="1:20" ht="9.75" customHeight="1">
      <c r="A6" s="51"/>
      <c r="B6" s="22"/>
      <c r="C6" s="22"/>
      <c r="D6" s="22"/>
      <c r="E6" s="22"/>
      <c r="F6" s="22"/>
      <c r="G6" s="22"/>
      <c r="H6" s="22"/>
      <c r="I6" s="22"/>
      <c r="J6" s="22"/>
      <c r="L6" s="23"/>
      <c r="M6" s="22"/>
      <c r="N6" s="22"/>
      <c r="O6" s="22"/>
      <c r="P6" s="22"/>
      <c r="Q6" s="54"/>
      <c r="R6" s="54"/>
      <c r="S6" s="55"/>
      <c r="T6" s="56"/>
    </row>
    <row r="7" spans="1:20" s="39" customFormat="1" ht="10.5" customHeight="1">
      <c r="A7" s="57" t="s">
        <v>121</v>
      </c>
      <c r="B7" s="168">
        <f>SUM(B9,B16,B24,'44-45'!B4,'44-45'!B24,'44-45'!B35)</f>
        <v>779</v>
      </c>
      <c r="C7" s="168">
        <f>SUM(C9,C16,C24,'44-45'!C4,'44-45'!C24,'44-45'!C35)</f>
        <v>776</v>
      </c>
      <c r="D7" s="168">
        <f>SUM(D9,D16,D24,'44-45'!D4,'44-45'!D24,'44-45'!D35)</f>
        <v>3</v>
      </c>
      <c r="E7" s="20">
        <f>SUM(E9,E16,E24,'44-45'!E4,'44-45'!E24,'44-45'!E35)</f>
        <v>12318</v>
      </c>
      <c r="F7" s="20">
        <f>SUM(F9,F16,F24,'44-45'!F4,'44-45'!F24,'44-45'!F35)</f>
        <v>10599</v>
      </c>
      <c r="G7" s="20">
        <f>SUM(G9,G16,G24,'44-45'!G4,'44-45'!G24,'44-45'!G35)</f>
        <v>38</v>
      </c>
      <c r="H7" s="20">
        <f>SUM(H9,H16,H24,'44-45'!H4,'44-45'!H24,'44-45'!H35)</f>
        <v>1681</v>
      </c>
      <c r="I7" s="20">
        <f>SUM(I9,I16,I24,'44-45'!I4,'44-45'!I24,'44-45'!I35)</f>
        <v>18209</v>
      </c>
      <c r="J7" s="20">
        <f>SUM(J9,J16,J24,'44-45'!J4,'44-45'!J24,'44-45'!J35)</f>
        <v>6919</v>
      </c>
      <c r="K7" s="58">
        <f>SUM(K9,K16,K24,'44-45'!K4,'44-45'!K24,'44-45'!K35)</f>
        <v>11290</v>
      </c>
      <c r="L7" s="21">
        <f>SUM(L9,L16,L24,'44-45'!L4,'44-45'!L24,'44-45'!L35)</f>
        <v>864</v>
      </c>
      <c r="M7" s="20">
        <f>SUM(M9,M16,M24,'44-45'!M4,'44-45'!M24,'44-45'!M35)</f>
        <v>149</v>
      </c>
      <c r="N7" s="20">
        <f>SUM(N9,N16,N24,'44-45'!N4,'44-45'!N24,'44-45'!N35)</f>
        <v>308894</v>
      </c>
      <c r="O7" s="20">
        <f>SUM(O9,O16,O24,'44-45'!O4,'44-45'!O24,'44-45'!O35)</f>
        <v>158469</v>
      </c>
      <c r="P7" s="20">
        <f>SUM(P9,P16,P24,'44-45'!P4,'44-45'!P24,'44-45'!P35)</f>
        <v>150425</v>
      </c>
      <c r="Q7" s="98">
        <f>E7/B7</f>
        <v>15.812580231065468</v>
      </c>
      <c r="R7" s="98">
        <f>N7/B7</f>
        <v>396.5263157894737</v>
      </c>
      <c r="S7" s="99">
        <f>N7/E7</f>
        <v>25.07663581750284</v>
      </c>
      <c r="T7" s="100">
        <f>N7/I7</f>
        <v>16.963809105387444</v>
      </c>
    </row>
    <row r="8" spans="1:20" ht="9.75" customHeight="1">
      <c r="A8" s="51"/>
      <c r="B8" s="155"/>
      <c r="C8" s="155"/>
      <c r="D8" s="155"/>
      <c r="E8" s="22"/>
      <c r="F8" s="22"/>
      <c r="G8" s="22"/>
      <c r="H8" s="22"/>
      <c r="I8" s="22"/>
      <c r="J8" s="22"/>
      <c r="L8" s="23"/>
      <c r="M8" s="22"/>
      <c r="N8" s="22"/>
      <c r="O8" s="22"/>
      <c r="P8" s="22"/>
      <c r="Q8" s="54"/>
      <c r="R8" s="54"/>
      <c r="S8" s="55"/>
      <c r="T8" s="56"/>
    </row>
    <row r="9" spans="1:20" s="39" customFormat="1" ht="10.5" customHeight="1">
      <c r="A9" s="57" t="s">
        <v>127</v>
      </c>
      <c r="B9" s="170">
        <f aca="true" t="shared" si="0" ref="B9:G9">SUM(B10:B14)</f>
        <v>147</v>
      </c>
      <c r="C9" s="170">
        <f t="shared" si="0"/>
        <v>147</v>
      </c>
      <c r="D9" s="219">
        <f t="shared" si="0"/>
        <v>0</v>
      </c>
      <c r="E9" s="160">
        <f t="shared" si="0"/>
        <v>2922</v>
      </c>
      <c r="F9" s="160">
        <f t="shared" si="0"/>
        <v>2705</v>
      </c>
      <c r="G9" s="24">
        <f t="shared" si="0"/>
        <v>0</v>
      </c>
      <c r="H9" s="133">
        <f aca="true" t="shared" si="1" ref="H9:P9">SUM(H10:H14)</f>
        <v>217</v>
      </c>
      <c r="I9" s="133">
        <f t="shared" si="1"/>
        <v>4176</v>
      </c>
      <c r="J9" s="133">
        <f t="shared" si="1"/>
        <v>1565</v>
      </c>
      <c r="K9" s="135">
        <f t="shared" si="1"/>
        <v>2611</v>
      </c>
      <c r="L9" s="145">
        <f t="shared" si="1"/>
        <v>171</v>
      </c>
      <c r="M9" s="133">
        <f t="shared" si="1"/>
        <v>29</v>
      </c>
      <c r="N9" s="133">
        <f t="shared" si="1"/>
        <v>84370</v>
      </c>
      <c r="O9" s="133">
        <f t="shared" si="1"/>
        <v>43490</v>
      </c>
      <c r="P9" s="133">
        <f t="shared" si="1"/>
        <v>40880</v>
      </c>
      <c r="Q9" s="60">
        <f aca="true" t="shared" si="2" ref="Q9:Q14">E9/B9</f>
        <v>19.877551020408163</v>
      </c>
      <c r="R9" s="60">
        <f aca="true" t="shared" si="3" ref="R9:R14">N9/B9</f>
        <v>573.9455782312925</v>
      </c>
      <c r="S9" s="61">
        <f aca="true" t="shared" si="4" ref="S9:S14">N9/E9</f>
        <v>28.874058863791923</v>
      </c>
      <c r="T9" s="62">
        <f aca="true" t="shared" si="5" ref="T9:T14">N9/I9</f>
        <v>20.203544061302683</v>
      </c>
    </row>
    <row r="10" spans="1:20" ht="10.5" customHeight="1">
      <c r="A10" s="51" t="s">
        <v>2</v>
      </c>
      <c r="B10" s="172">
        <v>16</v>
      </c>
      <c r="C10" s="172">
        <v>16</v>
      </c>
      <c r="D10" s="220">
        <v>0</v>
      </c>
      <c r="E10" s="161">
        <v>342</v>
      </c>
      <c r="F10" s="161">
        <v>295</v>
      </c>
      <c r="G10" s="63">
        <v>0</v>
      </c>
      <c r="H10" s="128">
        <v>47</v>
      </c>
      <c r="I10" s="128">
        <v>464</v>
      </c>
      <c r="J10" s="128">
        <v>209</v>
      </c>
      <c r="K10" s="136">
        <v>255</v>
      </c>
      <c r="L10" s="146">
        <v>19</v>
      </c>
      <c r="M10" s="26">
        <v>0</v>
      </c>
      <c r="N10" s="128">
        <v>9031</v>
      </c>
      <c r="O10" s="128">
        <v>4624</v>
      </c>
      <c r="P10" s="128">
        <v>4407</v>
      </c>
      <c r="Q10" s="54">
        <f t="shared" si="2"/>
        <v>21.375</v>
      </c>
      <c r="R10" s="54">
        <f t="shared" si="3"/>
        <v>564.4375</v>
      </c>
      <c r="S10" s="55">
        <f t="shared" si="4"/>
        <v>26.406432748538013</v>
      </c>
      <c r="T10" s="56">
        <f t="shared" si="5"/>
        <v>19.463362068965516</v>
      </c>
    </row>
    <row r="11" spans="1:20" ht="10.5" customHeight="1">
      <c r="A11" s="51" t="s">
        <v>3</v>
      </c>
      <c r="B11" s="172">
        <v>22</v>
      </c>
      <c r="C11" s="172">
        <v>22</v>
      </c>
      <c r="D11" s="220">
        <v>0</v>
      </c>
      <c r="E11" s="161">
        <v>379</v>
      </c>
      <c r="F11" s="161">
        <v>346</v>
      </c>
      <c r="G11" s="63">
        <v>0</v>
      </c>
      <c r="H11" s="128">
        <v>33</v>
      </c>
      <c r="I11" s="128">
        <v>547</v>
      </c>
      <c r="J11" s="128">
        <v>212</v>
      </c>
      <c r="K11" s="136">
        <v>335</v>
      </c>
      <c r="L11" s="146">
        <v>25</v>
      </c>
      <c r="M11" s="128">
        <v>3</v>
      </c>
      <c r="N11" s="128">
        <v>10705</v>
      </c>
      <c r="O11" s="128">
        <v>5544</v>
      </c>
      <c r="P11" s="128">
        <v>5161</v>
      </c>
      <c r="Q11" s="54">
        <f t="shared" si="2"/>
        <v>17.227272727272727</v>
      </c>
      <c r="R11" s="54">
        <f t="shared" si="3"/>
        <v>486.59090909090907</v>
      </c>
      <c r="S11" s="55">
        <f t="shared" si="4"/>
        <v>28.24538258575198</v>
      </c>
      <c r="T11" s="56">
        <f t="shared" si="5"/>
        <v>19.57038391224863</v>
      </c>
    </row>
    <row r="12" spans="1:20" ht="10.5" customHeight="1">
      <c r="A12" s="51" t="s">
        <v>4</v>
      </c>
      <c r="B12" s="172">
        <v>54</v>
      </c>
      <c r="C12" s="172">
        <v>54</v>
      </c>
      <c r="D12" s="220">
        <v>0</v>
      </c>
      <c r="E12" s="161">
        <v>1136</v>
      </c>
      <c r="F12" s="161">
        <v>1068</v>
      </c>
      <c r="G12" s="63">
        <v>0</v>
      </c>
      <c r="H12" s="128">
        <v>68</v>
      </c>
      <c r="I12" s="128">
        <v>1640</v>
      </c>
      <c r="J12" s="128">
        <v>609</v>
      </c>
      <c r="K12" s="136">
        <v>1031</v>
      </c>
      <c r="L12" s="146">
        <v>66</v>
      </c>
      <c r="M12" s="128">
        <v>15</v>
      </c>
      <c r="N12" s="128">
        <v>33902</v>
      </c>
      <c r="O12" s="128">
        <v>17492</v>
      </c>
      <c r="P12" s="128">
        <v>16410</v>
      </c>
      <c r="Q12" s="54">
        <f t="shared" si="2"/>
        <v>21.037037037037038</v>
      </c>
      <c r="R12" s="54">
        <f t="shared" si="3"/>
        <v>627.8148148148148</v>
      </c>
      <c r="S12" s="55">
        <f t="shared" si="4"/>
        <v>29.843309859154928</v>
      </c>
      <c r="T12" s="56">
        <f t="shared" si="5"/>
        <v>20.671951219512195</v>
      </c>
    </row>
    <row r="13" spans="1:20" ht="10.5" customHeight="1">
      <c r="A13" s="51" t="s">
        <v>5</v>
      </c>
      <c r="B13" s="172">
        <v>38</v>
      </c>
      <c r="C13" s="172">
        <v>38</v>
      </c>
      <c r="D13" s="220">
        <v>0</v>
      </c>
      <c r="E13" s="161">
        <v>749</v>
      </c>
      <c r="F13" s="161">
        <v>703</v>
      </c>
      <c r="G13" s="63">
        <v>0</v>
      </c>
      <c r="H13" s="128">
        <v>46</v>
      </c>
      <c r="I13" s="128">
        <v>1074</v>
      </c>
      <c r="J13" s="128">
        <v>385</v>
      </c>
      <c r="K13" s="136">
        <v>689</v>
      </c>
      <c r="L13" s="146">
        <v>42</v>
      </c>
      <c r="M13" s="128">
        <v>8</v>
      </c>
      <c r="N13" s="128">
        <v>21789</v>
      </c>
      <c r="O13" s="128">
        <v>11237</v>
      </c>
      <c r="P13" s="128">
        <v>10552</v>
      </c>
      <c r="Q13" s="54">
        <f t="shared" si="2"/>
        <v>19.710526315789473</v>
      </c>
      <c r="R13" s="54">
        <f t="shared" si="3"/>
        <v>573.3947368421053</v>
      </c>
      <c r="S13" s="55">
        <f t="shared" si="4"/>
        <v>29.09078771695594</v>
      </c>
      <c r="T13" s="56">
        <f t="shared" si="5"/>
        <v>20.287709497206706</v>
      </c>
    </row>
    <row r="14" spans="1:20" ht="10.5" customHeight="1">
      <c r="A14" s="51" t="s">
        <v>6</v>
      </c>
      <c r="B14" s="172">
        <v>17</v>
      </c>
      <c r="C14" s="172">
        <v>17</v>
      </c>
      <c r="D14" s="220">
        <v>0</v>
      </c>
      <c r="E14" s="161">
        <v>316</v>
      </c>
      <c r="F14" s="161">
        <v>293</v>
      </c>
      <c r="G14" s="63">
        <v>0</v>
      </c>
      <c r="H14" s="128">
        <v>23</v>
      </c>
      <c r="I14" s="128">
        <v>451</v>
      </c>
      <c r="J14" s="128">
        <v>150</v>
      </c>
      <c r="K14" s="136">
        <v>301</v>
      </c>
      <c r="L14" s="146">
        <v>19</v>
      </c>
      <c r="M14" s="128">
        <v>3</v>
      </c>
      <c r="N14" s="128">
        <v>8943</v>
      </c>
      <c r="O14" s="128">
        <v>4593</v>
      </c>
      <c r="P14" s="128">
        <v>4350</v>
      </c>
      <c r="Q14" s="54">
        <f t="shared" si="2"/>
        <v>18.58823529411765</v>
      </c>
      <c r="R14" s="54">
        <f t="shared" si="3"/>
        <v>526.0588235294117</v>
      </c>
      <c r="S14" s="55">
        <f t="shared" si="4"/>
        <v>28.300632911392405</v>
      </c>
      <c r="T14" s="56">
        <f t="shared" si="5"/>
        <v>19.829268292682926</v>
      </c>
    </row>
    <row r="15" spans="1:20" ht="9.75" customHeight="1">
      <c r="A15" s="51"/>
      <c r="B15" s="221"/>
      <c r="C15" s="155"/>
      <c r="D15" s="222"/>
      <c r="E15" s="26"/>
      <c r="F15" s="26"/>
      <c r="G15" s="26"/>
      <c r="H15" s="22"/>
      <c r="I15" s="22"/>
      <c r="J15" s="22"/>
      <c r="L15" s="23"/>
      <c r="M15" s="22"/>
      <c r="N15" s="25"/>
      <c r="O15" s="25"/>
      <c r="P15" s="25"/>
      <c r="Q15" s="54"/>
      <c r="R15" s="54"/>
      <c r="S15" s="55"/>
      <c r="T15" s="56"/>
    </row>
    <row r="16" spans="1:20" s="39" customFormat="1" ht="11.25" customHeight="1">
      <c r="A16" s="57" t="s">
        <v>128</v>
      </c>
      <c r="B16" s="170">
        <f aca="true" t="shared" si="6" ref="B16:P16">SUM(B17:B22)</f>
        <v>145</v>
      </c>
      <c r="C16" s="170">
        <f t="shared" si="6"/>
        <v>145</v>
      </c>
      <c r="D16" s="219">
        <f t="shared" si="6"/>
        <v>0</v>
      </c>
      <c r="E16" s="160">
        <f t="shared" si="6"/>
        <v>2833</v>
      </c>
      <c r="F16" s="160">
        <f t="shared" si="6"/>
        <v>2452</v>
      </c>
      <c r="G16" s="104">
        <f t="shared" si="6"/>
        <v>2</v>
      </c>
      <c r="H16" s="133">
        <f t="shared" si="6"/>
        <v>379</v>
      </c>
      <c r="I16" s="133">
        <f t="shared" si="6"/>
        <v>4005</v>
      </c>
      <c r="J16" s="133">
        <f t="shared" si="6"/>
        <v>1423</v>
      </c>
      <c r="K16" s="135">
        <f t="shared" si="6"/>
        <v>2582</v>
      </c>
      <c r="L16" s="145">
        <f t="shared" si="6"/>
        <v>165</v>
      </c>
      <c r="M16" s="133">
        <f t="shared" si="6"/>
        <v>35</v>
      </c>
      <c r="N16" s="133">
        <f t="shared" si="6"/>
        <v>75905</v>
      </c>
      <c r="O16" s="133">
        <f t="shared" si="6"/>
        <v>38741</v>
      </c>
      <c r="P16" s="133">
        <f t="shared" si="6"/>
        <v>37164</v>
      </c>
      <c r="Q16" s="60">
        <f aca="true" t="shared" si="7" ref="Q16:Q22">E16/B16</f>
        <v>19.53793103448276</v>
      </c>
      <c r="R16" s="60">
        <f aca="true" t="shared" si="8" ref="R16:R22">N16/B16</f>
        <v>523.4827586206897</v>
      </c>
      <c r="S16" s="61">
        <f aca="true" t="shared" si="9" ref="S16:S22">N16/E16</f>
        <v>26.79315213554536</v>
      </c>
      <c r="T16" s="62">
        <f aca="true" t="shared" si="10" ref="T16:T22">N16/I16</f>
        <v>18.952559300873908</v>
      </c>
    </row>
    <row r="17" spans="1:20" ht="11.25" customHeight="1">
      <c r="A17" s="51" t="s">
        <v>7</v>
      </c>
      <c r="B17" s="172">
        <v>45</v>
      </c>
      <c r="C17" s="172">
        <v>45</v>
      </c>
      <c r="D17" s="220">
        <v>0</v>
      </c>
      <c r="E17" s="161">
        <v>826</v>
      </c>
      <c r="F17" s="161">
        <v>747</v>
      </c>
      <c r="G17" s="63">
        <v>0</v>
      </c>
      <c r="H17" s="128">
        <v>79</v>
      </c>
      <c r="I17" s="128">
        <v>1170</v>
      </c>
      <c r="J17" s="128">
        <v>397</v>
      </c>
      <c r="K17" s="136">
        <v>773</v>
      </c>
      <c r="L17" s="146">
        <v>48</v>
      </c>
      <c r="M17" s="128">
        <v>10</v>
      </c>
      <c r="N17" s="128">
        <v>22963</v>
      </c>
      <c r="O17" s="128">
        <v>11690</v>
      </c>
      <c r="P17" s="128">
        <v>11273</v>
      </c>
      <c r="Q17" s="54">
        <f t="shared" si="7"/>
        <v>18.355555555555554</v>
      </c>
      <c r="R17" s="54">
        <f t="shared" si="8"/>
        <v>510.2888888888889</v>
      </c>
      <c r="S17" s="55">
        <f t="shared" si="9"/>
        <v>27.800242130750604</v>
      </c>
      <c r="T17" s="56">
        <f t="shared" si="10"/>
        <v>19.626495726495726</v>
      </c>
    </row>
    <row r="18" spans="1:20" ht="11.25" customHeight="1">
      <c r="A18" s="51" t="s">
        <v>8</v>
      </c>
      <c r="B18" s="172">
        <v>42</v>
      </c>
      <c r="C18" s="172">
        <v>42</v>
      </c>
      <c r="D18" s="220">
        <v>0</v>
      </c>
      <c r="E18" s="161">
        <v>830</v>
      </c>
      <c r="F18" s="161">
        <v>713</v>
      </c>
      <c r="G18" s="108">
        <v>1</v>
      </c>
      <c r="H18" s="128">
        <v>116</v>
      </c>
      <c r="I18" s="128">
        <v>1155</v>
      </c>
      <c r="J18" s="128">
        <v>401</v>
      </c>
      <c r="K18" s="136">
        <v>754</v>
      </c>
      <c r="L18" s="146">
        <v>47</v>
      </c>
      <c r="M18" s="128">
        <v>12</v>
      </c>
      <c r="N18" s="128">
        <v>22116</v>
      </c>
      <c r="O18" s="128">
        <v>11298</v>
      </c>
      <c r="P18" s="128">
        <v>10818</v>
      </c>
      <c r="Q18" s="54">
        <f t="shared" si="7"/>
        <v>19.761904761904763</v>
      </c>
      <c r="R18" s="54">
        <f t="shared" si="8"/>
        <v>526.5714285714286</v>
      </c>
      <c r="S18" s="55">
        <f t="shared" si="9"/>
        <v>26.64578313253012</v>
      </c>
      <c r="T18" s="56">
        <f t="shared" si="10"/>
        <v>19.148051948051947</v>
      </c>
    </row>
    <row r="19" spans="1:20" ht="11.25" customHeight="1">
      <c r="A19" s="51" t="s">
        <v>9</v>
      </c>
      <c r="B19" s="172">
        <v>20</v>
      </c>
      <c r="C19" s="172">
        <v>20</v>
      </c>
      <c r="D19" s="220">
        <v>0</v>
      </c>
      <c r="E19" s="161">
        <v>308</v>
      </c>
      <c r="F19" s="161">
        <v>268</v>
      </c>
      <c r="G19" s="108">
        <v>1</v>
      </c>
      <c r="H19" s="128">
        <v>39</v>
      </c>
      <c r="I19" s="128">
        <v>468</v>
      </c>
      <c r="J19" s="128">
        <v>198</v>
      </c>
      <c r="K19" s="136">
        <v>270</v>
      </c>
      <c r="L19" s="146">
        <v>22</v>
      </c>
      <c r="M19" s="128">
        <v>2</v>
      </c>
      <c r="N19" s="128">
        <v>7784</v>
      </c>
      <c r="O19" s="128">
        <v>4024</v>
      </c>
      <c r="P19" s="128">
        <v>3760</v>
      </c>
      <c r="Q19" s="54">
        <f t="shared" si="7"/>
        <v>15.4</v>
      </c>
      <c r="R19" s="54">
        <f t="shared" si="8"/>
        <v>389.2</v>
      </c>
      <c r="S19" s="55">
        <f t="shared" si="9"/>
        <v>25.272727272727273</v>
      </c>
      <c r="T19" s="56">
        <f t="shared" si="10"/>
        <v>16.632478632478634</v>
      </c>
    </row>
    <row r="20" spans="1:20" ht="11.25" customHeight="1">
      <c r="A20" s="51" t="s">
        <v>10</v>
      </c>
      <c r="B20" s="172">
        <v>16</v>
      </c>
      <c r="C20" s="172">
        <v>16</v>
      </c>
      <c r="D20" s="220">
        <v>0</v>
      </c>
      <c r="E20" s="161">
        <v>401</v>
      </c>
      <c r="F20" s="161">
        <v>348</v>
      </c>
      <c r="G20" s="63">
        <v>0</v>
      </c>
      <c r="H20" s="128">
        <v>53</v>
      </c>
      <c r="I20" s="128">
        <v>540</v>
      </c>
      <c r="J20" s="128">
        <v>184</v>
      </c>
      <c r="K20" s="136">
        <v>356</v>
      </c>
      <c r="L20" s="146">
        <v>21</v>
      </c>
      <c r="M20" s="128">
        <v>7</v>
      </c>
      <c r="N20" s="128">
        <v>11317</v>
      </c>
      <c r="O20" s="128">
        <v>5727</v>
      </c>
      <c r="P20" s="128">
        <v>5590</v>
      </c>
      <c r="Q20" s="54">
        <f t="shared" si="7"/>
        <v>25.0625</v>
      </c>
      <c r="R20" s="54">
        <f t="shared" si="8"/>
        <v>707.3125</v>
      </c>
      <c r="S20" s="55">
        <f t="shared" si="9"/>
        <v>28.221945137157107</v>
      </c>
      <c r="T20" s="56">
        <f t="shared" si="10"/>
        <v>20.95740740740741</v>
      </c>
    </row>
    <row r="21" spans="1:20" ht="11.25" customHeight="1">
      <c r="A21" s="51" t="s">
        <v>11</v>
      </c>
      <c r="B21" s="172">
        <v>13</v>
      </c>
      <c r="C21" s="172">
        <v>13</v>
      </c>
      <c r="D21" s="220">
        <v>0</v>
      </c>
      <c r="E21" s="161">
        <v>266</v>
      </c>
      <c r="F21" s="161">
        <v>202</v>
      </c>
      <c r="G21" s="63">
        <v>0</v>
      </c>
      <c r="H21" s="128">
        <v>64</v>
      </c>
      <c r="I21" s="128">
        <v>388</v>
      </c>
      <c r="J21" s="128">
        <v>138</v>
      </c>
      <c r="K21" s="136">
        <v>250</v>
      </c>
      <c r="L21" s="146">
        <v>17</v>
      </c>
      <c r="M21" s="128">
        <v>2</v>
      </c>
      <c r="N21" s="128">
        <v>6198</v>
      </c>
      <c r="O21" s="128">
        <v>3210</v>
      </c>
      <c r="P21" s="128">
        <v>2988</v>
      </c>
      <c r="Q21" s="54">
        <f t="shared" si="7"/>
        <v>20.46153846153846</v>
      </c>
      <c r="R21" s="54">
        <f t="shared" si="8"/>
        <v>476.7692307692308</v>
      </c>
      <c r="S21" s="55">
        <f t="shared" si="9"/>
        <v>23.30075187969925</v>
      </c>
      <c r="T21" s="56">
        <f t="shared" si="10"/>
        <v>15.974226804123711</v>
      </c>
    </row>
    <row r="22" spans="1:20" ht="11.25" customHeight="1">
      <c r="A22" s="51" t="s">
        <v>1</v>
      </c>
      <c r="B22" s="172">
        <v>9</v>
      </c>
      <c r="C22" s="172">
        <v>9</v>
      </c>
      <c r="D22" s="220">
        <v>0</v>
      </c>
      <c r="E22" s="161">
        <v>202</v>
      </c>
      <c r="F22" s="161">
        <v>174</v>
      </c>
      <c r="G22" s="63">
        <v>0</v>
      </c>
      <c r="H22" s="128">
        <v>28</v>
      </c>
      <c r="I22" s="128">
        <v>284</v>
      </c>
      <c r="J22" s="128">
        <v>105</v>
      </c>
      <c r="K22" s="136">
        <v>179</v>
      </c>
      <c r="L22" s="146">
        <v>10</v>
      </c>
      <c r="M22" s="128">
        <v>2</v>
      </c>
      <c r="N22" s="128">
        <v>5527</v>
      </c>
      <c r="O22" s="128">
        <v>2792</v>
      </c>
      <c r="P22" s="128">
        <v>2735</v>
      </c>
      <c r="Q22" s="54">
        <f t="shared" si="7"/>
        <v>22.444444444444443</v>
      </c>
      <c r="R22" s="54">
        <f t="shared" si="8"/>
        <v>614.1111111111111</v>
      </c>
      <c r="S22" s="55">
        <f t="shared" si="9"/>
        <v>27.361386138613863</v>
      </c>
      <c r="T22" s="56">
        <f t="shared" si="10"/>
        <v>19.461267605633804</v>
      </c>
    </row>
    <row r="23" spans="1:20" ht="9.75" customHeight="1">
      <c r="A23" s="51"/>
      <c r="B23" s="212"/>
      <c r="C23" s="155"/>
      <c r="D23" s="222"/>
      <c r="E23" s="26"/>
      <c r="F23" s="26"/>
      <c r="G23" s="26"/>
      <c r="H23" s="22"/>
      <c r="I23" s="22"/>
      <c r="J23" s="22"/>
      <c r="L23" s="23"/>
      <c r="M23" s="22"/>
      <c r="N23" s="22"/>
      <c r="O23" s="22"/>
      <c r="P23" s="22"/>
      <c r="Q23" s="54"/>
      <c r="R23" s="54"/>
      <c r="S23" s="55"/>
      <c r="T23" s="56"/>
    </row>
    <row r="24" spans="1:20" s="39" customFormat="1" ht="11.25" customHeight="1">
      <c r="A24" s="57" t="s">
        <v>66</v>
      </c>
      <c r="B24" s="170">
        <f aca="true" t="shared" si="11" ref="B24:P24">SUM(B25:B40)</f>
        <v>173</v>
      </c>
      <c r="C24" s="170">
        <f t="shared" si="11"/>
        <v>172</v>
      </c>
      <c r="D24" s="223">
        <f t="shared" si="11"/>
        <v>1</v>
      </c>
      <c r="E24" s="160">
        <f t="shared" si="11"/>
        <v>2290</v>
      </c>
      <c r="F24" s="160">
        <f t="shared" si="11"/>
        <v>1834</v>
      </c>
      <c r="G24" s="104">
        <f t="shared" si="11"/>
        <v>6</v>
      </c>
      <c r="H24" s="133">
        <f t="shared" si="11"/>
        <v>450</v>
      </c>
      <c r="I24" s="133">
        <f t="shared" si="11"/>
        <v>3454</v>
      </c>
      <c r="J24" s="133">
        <f t="shared" si="11"/>
        <v>1350</v>
      </c>
      <c r="K24" s="135">
        <f t="shared" si="11"/>
        <v>2104</v>
      </c>
      <c r="L24" s="145">
        <f t="shared" si="11"/>
        <v>187</v>
      </c>
      <c r="M24" s="133">
        <f t="shared" si="11"/>
        <v>14</v>
      </c>
      <c r="N24" s="133">
        <f t="shared" si="11"/>
        <v>49394</v>
      </c>
      <c r="O24" s="133">
        <f t="shared" si="11"/>
        <v>25372</v>
      </c>
      <c r="P24" s="133">
        <f t="shared" si="11"/>
        <v>24022</v>
      </c>
      <c r="Q24" s="60">
        <f aca="true" t="shared" si="12" ref="Q24:Q40">E24/B24</f>
        <v>13.236994219653178</v>
      </c>
      <c r="R24" s="60">
        <f aca="true" t="shared" si="13" ref="R24:R40">N24/B24</f>
        <v>285.514450867052</v>
      </c>
      <c r="S24" s="61">
        <f aca="true" t="shared" si="14" ref="S24:S40">N24/E24</f>
        <v>21.56943231441048</v>
      </c>
      <c r="T24" s="62">
        <f aca="true" t="shared" si="15" ref="T24:T40">N24/I24</f>
        <v>14.300521134916039</v>
      </c>
    </row>
    <row r="25" spans="1:20" ht="11.25" customHeight="1">
      <c r="A25" s="51" t="s">
        <v>12</v>
      </c>
      <c r="B25" s="172">
        <v>23</v>
      </c>
      <c r="C25" s="172">
        <v>23</v>
      </c>
      <c r="D25" s="220">
        <v>0</v>
      </c>
      <c r="E25" s="161">
        <v>351</v>
      </c>
      <c r="F25" s="161">
        <v>292</v>
      </c>
      <c r="G25" s="108">
        <v>1</v>
      </c>
      <c r="H25" s="128">
        <v>58</v>
      </c>
      <c r="I25" s="128">
        <v>508</v>
      </c>
      <c r="J25" s="128">
        <v>203</v>
      </c>
      <c r="K25" s="136">
        <v>305</v>
      </c>
      <c r="L25" s="146">
        <v>24</v>
      </c>
      <c r="M25" s="128">
        <v>3</v>
      </c>
      <c r="N25" s="128">
        <v>8362</v>
      </c>
      <c r="O25" s="128">
        <v>4371</v>
      </c>
      <c r="P25" s="128">
        <v>3991</v>
      </c>
      <c r="Q25" s="54">
        <f t="shared" si="12"/>
        <v>15.26086956521739</v>
      </c>
      <c r="R25" s="54">
        <f t="shared" si="13"/>
        <v>363.5652173913044</v>
      </c>
      <c r="S25" s="55">
        <f t="shared" si="14"/>
        <v>23.82336182336182</v>
      </c>
      <c r="T25" s="56">
        <f t="shared" si="15"/>
        <v>16.46062992125984</v>
      </c>
    </row>
    <row r="26" spans="1:20" ht="11.25" customHeight="1">
      <c r="A26" s="51" t="s">
        <v>13</v>
      </c>
      <c r="B26" s="172">
        <v>24</v>
      </c>
      <c r="C26" s="172">
        <v>24</v>
      </c>
      <c r="D26" s="220">
        <v>0</v>
      </c>
      <c r="E26" s="161">
        <v>329</v>
      </c>
      <c r="F26" s="161">
        <v>267</v>
      </c>
      <c r="G26" s="63">
        <v>0</v>
      </c>
      <c r="H26" s="128">
        <v>62</v>
      </c>
      <c r="I26" s="128">
        <v>484</v>
      </c>
      <c r="J26" s="128">
        <v>188</v>
      </c>
      <c r="K26" s="136">
        <v>296</v>
      </c>
      <c r="L26" s="146">
        <v>27</v>
      </c>
      <c r="M26" s="128">
        <v>1</v>
      </c>
      <c r="N26" s="128">
        <v>7126</v>
      </c>
      <c r="O26" s="128">
        <v>3690</v>
      </c>
      <c r="P26" s="128">
        <v>3436</v>
      </c>
      <c r="Q26" s="54">
        <f t="shared" si="12"/>
        <v>13.708333333333334</v>
      </c>
      <c r="R26" s="54">
        <f t="shared" si="13"/>
        <v>296.9166666666667</v>
      </c>
      <c r="S26" s="55">
        <f t="shared" si="14"/>
        <v>21.659574468085108</v>
      </c>
      <c r="T26" s="56">
        <f t="shared" si="15"/>
        <v>14.723140495867769</v>
      </c>
    </row>
    <row r="27" spans="1:20" ht="11.25" customHeight="1">
      <c r="A27" s="51" t="s">
        <v>14</v>
      </c>
      <c r="B27" s="172">
        <v>12</v>
      </c>
      <c r="C27" s="172">
        <v>12</v>
      </c>
      <c r="D27" s="220">
        <v>0</v>
      </c>
      <c r="E27" s="161">
        <v>203</v>
      </c>
      <c r="F27" s="161">
        <v>171</v>
      </c>
      <c r="G27" s="63">
        <v>0</v>
      </c>
      <c r="H27" s="128">
        <v>32</v>
      </c>
      <c r="I27" s="128">
        <v>292</v>
      </c>
      <c r="J27" s="128">
        <v>106</v>
      </c>
      <c r="K27" s="136">
        <v>186</v>
      </c>
      <c r="L27" s="146">
        <v>12</v>
      </c>
      <c r="M27" s="128">
        <v>2</v>
      </c>
      <c r="N27" s="128">
        <v>5187</v>
      </c>
      <c r="O27" s="128">
        <v>2702</v>
      </c>
      <c r="P27" s="128">
        <v>2485</v>
      </c>
      <c r="Q27" s="54">
        <f t="shared" si="12"/>
        <v>16.916666666666668</v>
      </c>
      <c r="R27" s="54">
        <f t="shared" si="13"/>
        <v>432.25</v>
      </c>
      <c r="S27" s="55">
        <f t="shared" si="14"/>
        <v>25.551724137931036</v>
      </c>
      <c r="T27" s="56">
        <f t="shared" si="15"/>
        <v>17.763698630136986</v>
      </c>
    </row>
    <row r="28" spans="1:20" ht="11.25" customHeight="1">
      <c r="A28" s="51" t="s">
        <v>15</v>
      </c>
      <c r="B28" s="172">
        <v>9</v>
      </c>
      <c r="C28" s="172">
        <v>8</v>
      </c>
      <c r="D28" s="222">
        <v>1</v>
      </c>
      <c r="E28" s="161">
        <v>140</v>
      </c>
      <c r="F28" s="161">
        <v>107</v>
      </c>
      <c r="G28" s="63">
        <v>0</v>
      </c>
      <c r="H28" s="128">
        <v>33</v>
      </c>
      <c r="I28" s="128">
        <v>210</v>
      </c>
      <c r="J28" s="128">
        <v>98</v>
      </c>
      <c r="K28" s="136">
        <v>112</v>
      </c>
      <c r="L28" s="146">
        <v>9</v>
      </c>
      <c r="M28" s="128">
        <v>1</v>
      </c>
      <c r="N28" s="128">
        <v>2896</v>
      </c>
      <c r="O28" s="128">
        <v>1458</v>
      </c>
      <c r="P28" s="128">
        <v>1438</v>
      </c>
      <c r="Q28" s="54">
        <f t="shared" si="12"/>
        <v>15.555555555555555</v>
      </c>
      <c r="R28" s="54">
        <f t="shared" si="13"/>
        <v>321.77777777777777</v>
      </c>
      <c r="S28" s="55">
        <f t="shared" si="14"/>
        <v>20.685714285714287</v>
      </c>
      <c r="T28" s="56">
        <f t="shared" si="15"/>
        <v>13.790476190476191</v>
      </c>
    </row>
    <row r="29" spans="1:20" ht="11.25" customHeight="1">
      <c r="A29" s="51" t="s">
        <v>16</v>
      </c>
      <c r="B29" s="172">
        <v>18</v>
      </c>
      <c r="C29" s="172">
        <v>18</v>
      </c>
      <c r="D29" s="220">
        <v>0</v>
      </c>
      <c r="E29" s="161">
        <v>270</v>
      </c>
      <c r="F29" s="161">
        <v>226</v>
      </c>
      <c r="G29" s="108">
        <v>1</v>
      </c>
      <c r="H29" s="128">
        <v>43</v>
      </c>
      <c r="I29" s="128">
        <v>389</v>
      </c>
      <c r="J29" s="128">
        <v>152</v>
      </c>
      <c r="K29" s="136">
        <v>237</v>
      </c>
      <c r="L29" s="146">
        <v>19</v>
      </c>
      <c r="M29" s="128">
        <v>1</v>
      </c>
      <c r="N29" s="128">
        <v>6604</v>
      </c>
      <c r="O29" s="128">
        <v>3335</v>
      </c>
      <c r="P29" s="128">
        <v>3269</v>
      </c>
      <c r="Q29" s="54">
        <f t="shared" si="12"/>
        <v>15</v>
      </c>
      <c r="R29" s="54">
        <f t="shared" si="13"/>
        <v>366.8888888888889</v>
      </c>
      <c r="S29" s="55">
        <f t="shared" si="14"/>
        <v>24.45925925925926</v>
      </c>
      <c r="T29" s="56">
        <f t="shared" si="15"/>
        <v>16.97686375321337</v>
      </c>
    </row>
    <row r="30" spans="1:20" ht="11.25" customHeight="1">
      <c r="A30" s="51" t="s">
        <v>17</v>
      </c>
      <c r="B30" s="172">
        <v>9</v>
      </c>
      <c r="C30" s="172">
        <v>9</v>
      </c>
      <c r="D30" s="220">
        <v>0</v>
      </c>
      <c r="E30" s="161">
        <v>158</v>
      </c>
      <c r="F30" s="161">
        <v>133</v>
      </c>
      <c r="G30" s="63">
        <v>0</v>
      </c>
      <c r="H30" s="128">
        <v>25</v>
      </c>
      <c r="I30" s="128">
        <v>231</v>
      </c>
      <c r="J30" s="128">
        <v>87</v>
      </c>
      <c r="K30" s="136">
        <v>144</v>
      </c>
      <c r="L30" s="146">
        <v>11</v>
      </c>
      <c r="M30" s="26">
        <v>0</v>
      </c>
      <c r="N30" s="128">
        <v>4038</v>
      </c>
      <c r="O30" s="128">
        <v>2110</v>
      </c>
      <c r="P30" s="128">
        <v>1928</v>
      </c>
      <c r="Q30" s="54">
        <f t="shared" si="12"/>
        <v>17.555555555555557</v>
      </c>
      <c r="R30" s="54">
        <f t="shared" si="13"/>
        <v>448.6666666666667</v>
      </c>
      <c r="S30" s="55">
        <f t="shared" si="14"/>
        <v>25.556962025316455</v>
      </c>
      <c r="T30" s="56">
        <f t="shared" si="15"/>
        <v>17.48051948051948</v>
      </c>
    </row>
    <row r="31" spans="1:20" ht="11.25" customHeight="1">
      <c r="A31" s="51" t="s">
        <v>18</v>
      </c>
      <c r="B31" s="172">
        <v>7</v>
      </c>
      <c r="C31" s="172">
        <v>7</v>
      </c>
      <c r="D31" s="220">
        <v>0</v>
      </c>
      <c r="E31" s="161">
        <v>101</v>
      </c>
      <c r="F31" s="161">
        <v>81</v>
      </c>
      <c r="G31" s="63">
        <v>0</v>
      </c>
      <c r="H31" s="128">
        <v>20</v>
      </c>
      <c r="I31" s="128">
        <v>148</v>
      </c>
      <c r="J31" s="128">
        <v>65</v>
      </c>
      <c r="K31" s="136">
        <v>83</v>
      </c>
      <c r="L31" s="146">
        <v>7</v>
      </c>
      <c r="M31" s="128">
        <v>1</v>
      </c>
      <c r="N31" s="128">
        <v>2272</v>
      </c>
      <c r="O31" s="128">
        <v>1138</v>
      </c>
      <c r="P31" s="128">
        <v>1134</v>
      </c>
      <c r="Q31" s="54">
        <f t="shared" si="12"/>
        <v>14.428571428571429</v>
      </c>
      <c r="R31" s="54">
        <f t="shared" si="13"/>
        <v>324.57142857142856</v>
      </c>
      <c r="S31" s="55">
        <f t="shared" si="14"/>
        <v>22.495049504950494</v>
      </c>
      <c r="T31" s="56">
        <f t="shared" si="15"/>
        <v>15.35135135135135</v>
      </c>
    </row>
    <row r="32" spans="1:20" ht="11.25" customHeight="1">
      <c r="A32" s="51" t="s">
        <v>19</v>
      </c>
      <c r="B32" s="172">
        <v>2</v>
      </c>
      <c r="C32" s="172">
        <v>2</v>
      </c>
      <c r="D32" s="220">
        <v>0</v>
      </c>
      <c r="E32" s="161">
        <v>40</v>
      </c>
      <c r="F32" s="161">
        <v>29</v>
      </c>
      <c r="G32" s="63">
        <v>0</v>
      </c>
      <c r="H32" s="128">
        <v>11</v>
      </c>
      <c r="I32" s="128">
        <v>58</v>
      </c>
      <c r="J32" s="128">
        <v>24</v>
      </c>
      <c r="K32" s="136">
        <v>34</v>
      </c>
      <c r="L32" s="146">
        <v>2</v>
      </c>
      <c r="M32" s="26">
        <v>0</v>
      </c>
      <c r="N32" s="128">
        <v>887</v>
      </c>
      <c r="O32" s="128">
        <v>456</v>
      </c>
      <c r="P32" s="128">
        <v>431</v>
      </c>
      <c r="Q32" s="54">
        <f t="shared" si="12"/>
        <v>20</v>
      </c>
      <c r="R32" s="54">
        <f t="shared" si="13"/>
        <v>443.5</v>
      </c>
      <c r="S32" s="55">
        <f t="shared" si="14"/>
        <v>22.175</v>
      </c>
      <c r="T32" s="56">
        <f t="shared" si="15"/>
        <v>15.293103448275861</v>
      </c>
    </row>
    <row r="33" spans="1:20" ht="11.25" customHeight="1">
      <c r="A33" s="51" t="s">
        <v>20</v>
      </c>
      <c r="B33" s="172">
        <v>4</v>
      </c>
      <c r="C33" s="172">
        <v>4</v>
      </c>
      <c r="D33" s="220">
        <v>0</v>
      </c>
      <c r="E33" s="161">
        <v>44</v>
      </c>
      <c r="F33" s="161">
        <v>32</v>
      </c>
      <c r="G33" s="63">
        <v>0</v>
      </c>
      <c r="H33" s="128">
        <v>12</v>
      </c>
      <c r="I33" s="128">
        <v>68</v>
      </c>
      <c r="J33" s="128">
        <v>26</v>
      </c>
      <c r="K33" s="136">
        <v>42</v>
      </c>
      <c r="L33" s="146">
        <v>4</v>
      </c>
      <c r="M33" s="26">
        <v>0</v>
      </c>
      <c r="N33" s="128">
        <v>709</v>
      </c>
      <c r="O33" s="128">
        <v>336</v>
      </c>
      <c r="P33" s="128">
        <v>373</v>
      </c>
      <c r="Q33" s="54">
        <f t="shared" si="12"/>
        <v>11</v>
      </c>
      <c r="R33" s="54">
        <f t="shared" si="13"/>
        <v>177.25</v>
      </c>
      <c r="S33" s="55">
        <f t="shared" si="14"/>
        <v>16.113636363636363</v>
      </c>
      <c r="T33" s="56">
        <f t="shared" si="15"/>
        <v>10.426470588235293</v>
      </c>
    </row>
    <row r="34" spans="1:20" ht="11.25" customHeight="1">
      <c r="A34" s="51" t="s">
        <v>21</v>
      </c>
      <c r="B34" s="172">
        <v>17</v>
      </c>
      <c r="C34" s="172">
        <v>17</v>
      </c>
      <c r="D34" s="220">
        <v>0</v>
      </c>
      <c r="E34" s="161">
        <v>169</v>
      </c>
      <c r="F34" s="161">
        <v>134</v>
      </c>
      <c r="G34" s="108">
        <v>2</v>
      </c>
      <c r="H34" s="128">
        <v>33</v>
      </c>
      <c r="I34" s="128">
        <v>282</v>
      </c>
      <c r="J34" s="128">
        <v>117</v>
      </c>
      <c r="K34" s="136">
        <v>165</v>
      </c>
      <c r="L34" s="146">
        <v>21</v>
      </c>
      <c r="M34" s="128">
        <v>1</v>
      </c>
      <c r="N34" s="128">
        <v>3030</v>
      </c>
      <c r="O34" s="128">
        <v>1555</v>
      </c>
      <c r="P34" s="128">
        <v>1475</v>
      </c>
      <c r="Q34" s="54">
        <f t="shared" si="12"/>
        <v>9.941176470588236</v>
      </c>
      <c r="R34" s="54">
        <f t="shared" si="13"/>
        <v>178.23529411764707</v>
      </c>
      <c r="S34" s="55">
        <f t="shared" si="14"/>
        <v>17.928994082840237</v>
      </c>
      <c r="T34" s="56">
        <f t="shared" si="15"/>
        <v>10.74468085106383</v>
      </c>
    </row>
    <row r="35" spans="1:20" ht="11.25" customHeight="1">
      <c r="A35" s="51" t="s">
        <v>67</v>
      </c>
      <c r="B35" s="172">
        <v>2</v>
      </c>
      <c r="C35" s="172">
        <v>2</v>
      </c>
      <c r="D35" s="220">
        <v>0</v>
      </c>
      <c r="E35" s="161">
        <v>15</v>
      </c>
      <c r="F35" s="161">
        <v>10</v>
      </c>
      <c r="G35" s="108">
        <v>1</v>
      </c>
      <c r="H35" s="128">
        <v>4</v>
      </c>
      <c r="I35" s="128">
        <v>24</v>
      </c>
      <c r="J35" s="128">
        <v>12</v>
      </c>
      <c r="K35" s="136">
        <v>12</v>
      </c>
      <c r="L35" s="146">
        <v>2</v>
      </c>
      <c r="M35" s="128">
        <v>1</v>
      </c>
      <c r="N35" s="128">
        <v>215</v>
      </c>
      <c r="O35" s="128">
        <v>111</v>
      </c>
      <c r="P35" s="128">
        <v>104</v>
      </c>
      <c r="Q35" s="54">
        <f t="shared" si="12"/>
        <v>7.5</v>
      </c>
      <c r="R35" s="54">
        <f t="shared" si="13"/>
        <v>107.5</v>
      </c>
      <c r="S35" s="55">
        <f t="shared" si="14"/>
        <v>14.333333333333334</v>
      </c>
      <c r="T35" s="56">
        <f t="shared" si="15"/>
        <v>8.958333333333334</v>
      </c>
    </row>
    <row r="36" spans="1:20" ht="11.25" customHeight="1">
      <c r="A36" s="51" t="s">
        <v>22</v>
      </c>
      <c r="B36" s="172">
        <v>5</v>
      </c>
      <c r="C36" s="172">
        <v>5</v>
      </c>
      <c r="D36" s="220">
        <v>0</v>
      </c>
      <c r="E36" s="161">
        <v>44</v>
      </c>
      <c r="F36" s="161">
        <v>35</v>
      </c>
      <c r="G36" s="63">
        <v>0</v>
      </c>
      <c r="H36" s="128">
        <v>9</v>
      </c>
      <c r="I36" s="128">
        <v>75</v>
      </c>
      <c r="J36" s="128">
        <v>31</v>
      </c>
      <c r="K36" s="136">
        <v>44</v>
      </c>
      <c r="L36" s="146">
        <v>5</v>
      </c>
      <c r="M36" s="26">
        <v>0</v>
      </c>
      <c r="N36" s="128">
        <v>573</v>
      </c>
      <c r="O36" s="128">
        <v>292</v>
      </c>
      <c r="P36" s="128">
        <v>281</v>
      </c>
      <c r="Q36" s="54">
        <f t="shared" si="12"/>
        <v>8.8</v>
      </c>
      <c r="R36" s="54">
        <f t="shared" si="13"/>
        <v>114.6</v>
      </c>
      <c r="S36" s="55">
        <f t="shared" si="14"/>
        <v>13.022727272727273</v>
      </c>
      <c r="T36" s="56">
        <f t="shared" si="15"/>
        <v>7.64</v>
      </c>
    </row>
    <row r="37" spans="1:20" ht="11.25" customHeight="1">
      <c r="A37" s="51" t="s">
        <v>23</v>
      </c>
      <c r="B37" s="172">
        <v>4</v>
      </c>
      <c r="C37" s="172">
        <v>4</v>
      </c>
      <c r="D37" s="220">
        <v>0</v>
      </c>
      <c r="E37" s="161">
        <v>37</v>
      </c>
      <c r="F37" s="161">
        <v>29</v>
      </c>
      <c r="G37" s="63">
        <v>0</v>
      </c>
      <c r="H37" s="128">
        <v>8</v>
      </c>
      <c r="I37" s="128">
        <v>57</v>
      </c>
      <c r="J37" s="128">
        <v>25</v>
      </c>
      <c r="K37" s="136">
        <v>32</v>
      </c>
      <c r="L37" s="146">
        <v>4</v>
      </c>
      <c r="M37" s="26">
        <v>0</v>
      </c>
      <c r="N37" s="128">
        <v>563</v>
      </c>
      <c r="O37" s="128">
        <v>276</v>
      </c>
      <c r="P37" s="128">
        <v>287</v>
      </c>
      <c r="Q37" s="54">
        <f t="shared" si="12"/>
        <v>9.25</v>
      </c>
      <c r="R37" s="54">
        <f t="shared" si="13"/>
        <v>140.75</v>
      </c>
      <c r="S37" s="55">
        <f t="shared" si="14"/>
        <v>15.216216216216216</v>
      </c>
      <c r="T37" s="56">
        <f t="shared" si="15"/>
        <v>9.87719298245614</v>
      </c>
    </row>
    <row r="38" spans="1:20" ht="11.25" customHeight="1">
      <c r="A38" s="51" t="s">
        <v>24</v>
      </c>
      <c r="B38" s="172">
        <v>12</v>
      </c>
      <c r="C38" s="172">
        <v>12</v>
      </c>
      <c r="D38" s="220">
        <v>0</v>
      </c>
      <c r="E38" s="161">
        <v>118</v>
      </c>
      <c r="F38" s="161">
        <v>92</v>
      </c>
      <c r="G38" s="108">
        <v>1</v>
      </c>
      <c r="H38" s="128">
        <v>25</v>
      </c>
      <c r="I38" s="128">
        <v>196</v>
      </c>
      <c r="J38" s="128">
        <v>70</v>
      </c>
      <c r="K38" s="136">
        <v>126</v>
      </c>
      <c r="L38" s="146">
        <v>12</v>
      </c>
      <c r="M38" s="128">
        <v>1</v>
      </c>
      <c r="N38" s="128">
        <v>2182</v>
      </c>
      <c r="O38" s="128">
        <v>1117</v>
      </c>
      <c r="P38" s="128">
        <v>1065</v>
      </c>
      <c r="Q38" s="54">
        <f>E38/B38</f>
        <v>9.833333333333334</v>
      </c>
      <c r="R38" s="54">
        <f>N38/B38</f>
        <v>181.83333333333334</v>
      </c>
      <c r="S38" s="55">
        <f t="shared" si="14"/>
        <v>18.491525423728813</v>
      </c>
      <c r="T38" s="56">
        <f t="shared" si="15"/>
        <v>11.13265306122449</v>
      </c>
    </row>
    <row r="39" spans="1:20" ht="11.25" customHeight="1">
      <c r="A39" s="51" t="s">
        <v>25</v>
      </c>
      <c r="B39" s="172">
        <v>15</v>
      </c>
      <c r="C39" s="172">
        <v>15</v>
      </c>
      <c r="D39" s="220">
        <v>0</v>
      </c>
      <c r="E39" s="161">
        <v>167</v>
      </c>
      <c r="F39" s="161">
        <v>124</v>
      </c>
      <c r="G39" s="63">
        <v>0</v>
      </c>
      <c r="H39" s="128">
        <v>43</v>
      </c>
      <c r="I39" s="128">
        <v>273</v>
      </c>
      <c r="J39" s="128">
        <v>94</v>
      </c>
      <c r="K39" s="136">
        <v>179</v>
      </c>
      <c r="L39" s="146">
        <v>18</v>
      </c>
      <c r="M39" s="128">
        <v>1</v>
      </c>
      <c r="N39" s="128">
        <v>3156</v>
      </c>
      <c r="O39" s="128">
        <v>1629</v>
      </c>
      <c r="P39" s="128">
        <v>1527</v>
      </c>
      <c r="Q39" s="54">
        <f t="shared" si="12"/>
        <v>11.133333333333333</v>
      </c>
      <c r="R39" s="54">
        <f>N39/B39</f>
        <v>210.4</v>
      </c>
      <c r="S39" s="55">
        <f t="shared" si="14"/>
        <v>18.898203592814372</v>
      </c>
      <c r="T39" s="56">
        <f t="shared" si="15"/>
        <v>11.56043956043956</v>
      </c>
    </row>
    <row r="40" spans="1:20" ht="11.25" customHeight="1">
      <c r="A40" s="64" t="s">
        <v>26</v>
      </c>
      <c r="B40" s="174">
        <v>10</v>
      </c>
      <c r="C40" s="174">
        <v>10</v>
      </c>
      <c r="D40" s="224">
        <v>0</v>
      </c>
      <c r="E40" s="162">
        <v>104</v>
      </c>
      <c r="F40" s="162">
        <v>72</v>
      </c>
      <c r="G40" s="65">
        <v>0</v>
      </c>
      <c r="H40" s="129">
        <v>32</v>
      </c>
      <c r="I40" s="129">
        <v>159</v>
      </c>
      <c r="J40" s="129">
        <v>52</v>
      </c>
      <c r="K40" s="137">
        <v>107</v>
      </c>
      <c r="L40" s="147">
        <v>10</v>
      </c>
      <c r="M40" s="129">
        <v>1</v>
      </c>
      <c r="N40" s="129">
        <v>1594</v>
      </c>
      <c r="O40" s="129">
        <v>796</v>
      </c>
      <c r="P40" s="129">
        <v>798</v>
      </c>
      <c r="Q40" s="69">
        <f t="shared" si="12"/>
        <v>10.4</v>
      </c>
      <c r="R40" s="69">
        <f t="shared" si="13"/>
        <v>159.4</v>
      </c>
      <c r="S40" s="70">
        <f t="shared" si="14"/>
        <v>15.326923076923077</v>
      </c>
      <c r="T40" s="71">
        <f t="shared" si="15"/>
        <v>10.025157232704403</v>
      </c>
    </row>
  </sheetData>
  <sheetProtection/>
  <mergeCells count="10">
    <mergeCell ref="A2:A3"/>
    <mergeCell ref="B2:D2"/>
    <mergeCell ref="E2:H2"/>
    <mergeCell ref="I2:K2"/>
    <mergeCell ref="S2:S3"/>
    <mergeCell ref="T2:T3"/>
    <mergeCell ref="L2:L3"/>
    <mergeCell ref="M2:M3"/>
    <mergeCell ref="N2:P2"/>
    <mergeCell ref="Q2:R2"/>
  </mergeCells>
  <printOptions horizontalCentered="1"/>
  <pageMargins left="0.2755905511811024" right="0.2755905511811024" top="0.3937007874015748" bottom="0.5118110236220472" header="0.2755905511811024" footer="0.2362204724409449"/>
  <pageSetup firstPageNumber="42" useFirstPageNumber="1" horizontalDpi="600" verticalDpi="600" orientation="portrait" paperSize="165" scale="185" r:id="rId1"/>
  <headerFooter alignWithMargins="0">
    <oddFooter>&amp;C&amp;"ＭＳ 明朝,標準"&amp;9－ &amp;P －</oddFooter>
  </headerFooter>
  <colBreaks count="1" manualBreakCount="1">
    <brk id="1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zoomScale="130" zoomScaleNormal="13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6" sqref="U6"/>
    </sheetView>
  </sheetViews>
  <sheetFormatPr defaultColWidth="9.00390625" defaultRowHeight="13.5"/>
  <cols>
    <col min="1" max="1" width="9.625" style="34" customWidth="1"/>
    <col min="2" max="3" width="3.25390625" style="34" customWidth="1"/>
    <col min="4" max="4" width="2.125" style="34" customWidth="1"/>
    <col min="5" max="6" width="4.625" style="53" customWidth="1"/>
    <col min="7" max="7" width="2.50390625" style="34" customWidth="1"/>
    <col min="8" max="8" width="4.00390625" style="53" customWidth="1"/>
    <col min="9" max="9" width="4.625" style="53" customWidth="1"/>
    <col min="10" max="10" width="4.875" style="53" customWidth="1"/>
    <col min="11" max="11" width="4.625" style="53" customWidth="1"/>
    <col min="12" max="12" width="4.875" style="53" customWidth="1"/>
    <col min="13" max="13" width="4.875" style="34" customWidth="1"/>
    <col min="14" max="16" width="5.75390625" style="53" customWidth="1"/>
    <col min="17" max="18" width="4.50390625" style="34" customWidth="1"/>
    <col min="19" max="20" width="4.875" style="34" customWidth="1"/>
    <col min="21" max="21" width="4.50390625" style="34" customWidth="1"/>
    <col min="22" max="16384" width="9.00390625" style="34" customWidth="1"/>
  </cols>
  <sheetData>
    <row r="1" spans="1:20" ht="23.25" customHeight="1">
      <c r="A1" s="270" t="s">
        <v>54</v>
      </c>
      <c r="B1" s="273" t="s">
        <v>112</v>
      </c>
      <c r="C1" s="286"/>
      <c r="D1" s="287"/>
      <c r="E1" s="288" t="s">
        <v>55</v>
      </c>
      <c r="F1" s="288"/>
      <c r="G1" s="288"/>
      <c r="H1" s="288"/>
      <c r="I1" s="283" t="s">
        <v>56</v>
      </c>
      <c r="J1" s="283"/>
      <c r="K1" s="289"/>
      <c r="L1" s="292" t="s">
        <v>116</v>
      </c>
      <c r="M1" s="275" t="s">
        <v>129</v>
      </c>
      <c r="N1" s="283" t="s">
        <v>57</v>
      </c>
      <c r="O1" s="294"/>
      <c r="P1" s="294"/>
      <c r="Q1" s="275" t="s">
        <v>111</v>
      </c>
      <c r="R1" s="272"/>
      <c r="S1" s="275" t="s">
        <v>110</v>
      </c>
      <c r="T1" s="277" t="s">
        <v>109</v>
      </c>
    </row>
    <row r="2" spans="1:20" ht="23.25" customHeight="1">
      <c r="A2" s="295"/>
      <c r="B2" s="35" t="s">
        <v>58</v>
      </c>
      <c r="C2" s="35" t="s">
        <v>59</v>
      </c>
      <c r="D2" s="45" t="s">
        <v>60</v>
      </c>
      <c r="E2" s="131" t="s">
        <v>58</v>
      </c>
      <c r="F2" s="131" t="s">
        <v>61</v>
      </c>
      <c r="G2" s="45" t="s">
        <v>62</v>
      </c>
      <c r="H2" s="131" t="s">
        <v>63</v>
      </c>
      <c r="I2" s="131" t="s">
        <v>58</v>
      </c>
      <c r="J2" s="131" t="s">
        <v>64</v>
      </c>
      <c r="K2" s="134" t="s">
        <v>65</v>
      </c>
      <c r="L2" s="293"/>
      <c r="M2" s="290"/>
      <c r="N2" s="131" t="s">
        <v>58</v>
      </c>
      <c r="O2" s="131" t="s">
        <v>64</v>
      </c>
      <c r="P2" s="131" t="s">
        <v>65</v>
      </c>
      <c r="Q2" s="36" t="s">
        <v>108</v>
      </c>
      <c r="R2" s="36" t="s">
        <v>107</v>
      </c>
      <c r="S2" s="290"/>
      <c r="T2" s="291"/>
    </row>
    <row r="3" spans="1:20" ht="5.25" customHeight="1">
      <c r="A3" s="47"/>
      <c r="B3" s="72"/>
      <c r="C3" s="73"/>
      <c r="D3" s="72"/>
      <c r="E3" s="139"/>
      <c r="F3" s="140"/>
      <c r="G3" s="75"/>
      <c r="H3" s="140"/>
      <c r="I3" s="141"/>
      <c r="J3" s="140"/>
      <c r="K3" s="142"/>
      <c r="L3" s="228"/>
      <c r="M3" s="120"/>
      <c r="N3" s="140"/>
      <c r="O3" s="140"/>
      <c r="P3" s="140"/>
      <c r="Q3" s="118"/>
      <c r="R3" s="118"/>
      <c r="S3" s="72"/>
      <c r="T3" s="229"/>
    </row>
    <row r="4" spans="1:20" s="39" customFormat="1" ht="12" customHeight="1">
      <c r="A4" s="57" t="s">
        <v>68</v>
      </c>
      <c r="B4" s="104">
        <f aca="true" t="shared" si="0" ref="B4:K4">SUM(B5:B22)</f>
        <v>83</v>
      </c>
      <c r="C4" s="104">
        <f t="shared" si="0"/>
        <v>83</v>
      </c>
      <c r="D4" s="77">
        <v>0</v>
      </c>
      <c r="E4" s="133">
        <f t="shared" si="0"/>
        <v>913</v>
      </c>
      <c r="F4" s="133">
        <f t="shared" si="0"/>
        <v>728</v>
      </c>
      <c r="G4" s="104">
        <f t="shared" si="0"/>
        <v>8</v>
      </c>
      <c r="H4" s="133">
        <f t="shared" si="0"/>
        <v>177</v>
      </c>
      <c r="I4" s="133">
        <f t="shared" si="0"/>
        <v>1488</v>
      </c>
      <c r="J4" s="133">
        <f t="shared" si="0"/>
        <v>599</v>
      </c>
      <c r="K4" s="143">
        <f t="shared" si="0"/>
        <v>889</v>
      </c>
      <c r="L4" s="145">
        <f>SUM(L5:L22)</f>
        <v>92</v>
      </c>
      <c r="M4" s="145">
        <f>SUM(M5:M21)</f>
        <v>9</v>
      </c>
      <c r="N4" s="133">
        <f>SUM(N5:N22)</f>
        <v>17711</v>
      </c>
      <c r="O4" s="133">
        <f>SUM(O5:O22)</f>
        <v>9062</v>
      </c>
      <c r="P4" s="133">
        <f>SUM(P5:P22)</f>
        <v>8649</v>
      </c>
      <c r="Q4" s="60">
        <f aca="true" t="shared" si="1" ref="Q4:Q22">E4/B4</f>
        <v>11</v>
      </c>
      <c r="R4" s="60">
        <f aca="true" t="shared" si="2" ref="R4:R22">N4/B4</f>
        <v>213.3855421686747</v>
      </c>
      <c r="S4" s="61">
        <f aca="true" t="shared" si="3" ref="S4:S22">N4/E4</f>
        <v>19.3986856516977</v>
      </c>
      <c r="T4" s="62">
        <f aca="true" t="shared" si="4" ref="T4:T22">N4/I4</f>
        <v>11.90255376344086</v>
      </c>
    </row>
    <row r="5" spans="1:20" ht="12" customHeight="1">
      <c r="A5" s="51" t="s">
        <v>27</v>
      </c>
      <c r="B5" s="172">
        <v>9</v>
      </c>
      <c r="C5" s="172">
        <v>9</v>
      </c>
      <c r="D5" s="173">
        <v>0</v>
      </c>
      <c r="E5" s="128">
        <v>121</v>
      </c>
      <c r="F5" s="128">
        <v>102</v>
      </c>
      <c r="G5" s="108">
        <v>1</v>
      </c>
      <c r="H5" s="128">
        <v>18</v>
      </c>
      <c r="I5" s="128">
        <v>195</v>
      </c>
      <c r="J5" s="128">
        <v>70</v>
      </c>
      <c r="K5" s="144">
        <v>125</v>
      </c>
      <c r="L5" s="146">
        <v>9</v>
      </c>
      <c r="M5" s="119">
        <v>0</v>
      </c>
      <c r="N5" s="128">
        <v>2650</v>
      </c>
      <c r="O5" s="128">
        <v>1314</v>
      </c>
      <c r="P5" s="128">
        <v>1336</v>
      </c>
      <c r="Q5" s="54">
        <f t="shared" si="1"/>
        <v>13.444444444444445</v>
      </c>
      <c r="R5" s="54">
        <f t="shared" si="2"/>
        <v>294.44444444444446</v>
      </c>
      <c r="S5" s="55">
        <f t="shared" si="3"/>
        <v>21.90082644628099</v>
      </c>
      <c r="T5" s="56">
        <f t="shared" si="4"/>
        <v>13.58974358974359</v>
      </c>
    </row>
    <row r="6" spans="1:20" ht="12" customHeight="1">
      <c r="A6" s="51" t="s">
        <v>28</v>
      </c>
      <c r="B6" s="172">
        <v>12</v>
      </c>
      <c r="C6" s="172">
        <v>12</v>
      </c>
      <c r="D6" s="173">
        <v>0</v>
      </c>
      <c r="E6" s="128">
        <v>113</v>
      </c>
      <c r="F6" s="128">
        <v>85</v>
      </c>
      <c r="G6" s="78">
        <v>0</v>
      </c>
      <c r="H6" s="128">
        <v>28</v>
      </c>
      <c r="I6" s="128">
        <v>185</v>
      </c>
      <c r="J6" s="128">
        <v>78</v>
      </c>
      <c r="K6" s="144">
        <v>107</v>
      </c>
      <c r="L6" s="146">
        <v>13</v>
      </c>
      <c r="M6" s="119">
        <v>0</v>
      </c>
      <c r="N6" s="128">
        <v>1975</v>
      </c>
      <c r="O6" s="128">
        <v>1012</v>
      </c>
      <c r="P6" s="128">
        <v>963</v>
      </c>
      <c r="Q6" s="54">
        <f t="shared" si="1"/>
        <v>9.416666666666666</v>
      </c>
      <c r="R6" s="54">
        <f t="shared" si="2"/>
        <v>164.58333333333334</v>
      </c>
      <c r="S6" s="55">
        <f t="shared" si="3"/>
        <v>17.47787610619469</v>
      </c>
      <c r="T6" s="56">
        <f t="shared" si="4"/>
        <v>10.675675675675675</v>
      </c>
    </row>
    <row r="7" spans="1:20" ht="12" customHeight="1">
      <c r="A7" s="51" t="s">
        <v>88</v>
      </c>
      <c r="B7" s="172">
        <v>7</v>
      </c>
      <c r="C7" s="172">
        <v>7</v>
      </c>
      <c r="D7" s="173">
        <v>0</v>
      </c>
      <c r="E7" s="128">
        <v>98</v>
      </c>
      <c r="F7" s="128">
        <v>84</v>
      </c>
      <c r="G7" s="78">
        <v>0</v>
      </c>
      <c r="H7" s="128">
        <v>14</v>
      </c>
      <c r="I7" s="128">
        <v>149</v>
      </c>
      <c r="J7" s="128">
        <v>55</v>
      </c>
      <c r="K7" s="144">
        <v>94</v>
      </c>
      <c r="L7" s="146">
        <v>8</v>
      </c>
      <c r="M7" s="119">
        <v>0</v>
      </c>
      <c r="N7" s="128">
        <v>2273</v>
      </c>
      <c r="O7" s="128">
        <v>1143</v>
      </c>
      <c r="P7" s="128">
        <v>1130</v>
      </c>
      <c r="Q7" s="54">
        <f t="shared" si="1"/>
        <v>14</v>
      </c>
      <c r="R7" s="54">
        <f t="shared" si="2"/>
        <v>324.7142857142857</v>
      </c>
      <c r="S7" s="55">
        <f t="shared" si="3"/>
        <v>23.193877551020407</v>
      </c>
      <c r="T7" s="56">
        <f t="shared" si="4"/>
        <v>15.25503355704698</v>
      </c>
    </row>
    <row r="8" spans="1:20" ht="12" customHeight="1">
      <c r="A8" s="51" t="s">
        <v>29</v>
      </c>
      <c r="B8" s="172">
        <v>3</v>
      </c>
      <c r="C8" s="172">
        <v>3</v>
      </c>
      <c r="D8" s="173">
        <v>0</v>
      </c>
      <c r="E8" s="128">
        <v>30</v>
      </c>
      <c r="F8" s="128">
        <v>24</v>
      </c>
      <c r="G8" s="78">
        <v>0</v>
      </c>
      <c r="H8" s="128">
        <v>6</v>
      </c>
      <c r="I8" s="128">
        <v>49</v>
      </c>
      <c r="J8" s="128">
        <v>15</v>
      </c>
      <c r="K8" s="144">
        <v>34</v>
      </c>
      <c r="L8" s="146">
        <v>4</v>
      </c>
      <c r="M8" s="146">
        <v>1</v>
      </c>
      <c r="N8" s="128">
        <v>556</v>
      </c>
      <c r="O8" s="128">
        <v>296</v>
      </c>
      <c r="P8" s="128">
        <v>260</v>
      </c>
      <c r="Q8" s="54">
        <f t="shared" si="1"/>
        <v>10</v>
      </c>
      <c r="R8" s="54">
        <f t="shared" si="2"/>
        <v>185.33333333333334</v>
      </c>
      <c r="S8" s="55">
        <f t="shared" si="3"/>
        <v>18.533333333333335</v>
      </c>
      <c r="T8" s="56">
        <f t="shared" si="4"/>
        <v>11.346938775510203</v>
      </c>
    </row>
    <row r="9" spans="1:20" ht="12" customHeight="1">
      <c r="A9" s="51" t="s">
        <v>30</v>
      </c>
      <c r="B9" s="172">
        <v>7</v>
      </c>
      <c r="C9" s="172">
        <v>7</v>
      </c>
      <c r="D9" s="173">
        <v>0</v>
      </c>
      <c r="E9" s="128">
        <v>66</v>
      </c>
      <c r="F9" s="128">
        <v>49</v>
      </c>
      <c r="G9" s="108">
        <v>3</v>
      </c>
      <c r="H9" s="128">
        <v>14</v>
      </c>
      <c r="I9" s="128">
        <v>113</v>
      </c>
      <c r="J9" s="128">
        <v>50</v>
      </c>
      <c r="K9" s="144">
        <v>63</v>
      </c>
      <c r="L9" s="146">
        <v>8</v>
      </c>
      <c r="M9" s="146">
        <v>1</v>
      </c>
      <c r="N9" s="128">
        <v>1016</v>
      </c>
      <c r="O9" s="128">
        <v>544</v>
      </c>
      <c r="P9" s="128">
        <v>472</v>
      </c>
      <c r="Q9" s="54">
        <f t="shared" si="1"/>
        <v>9.428571428571429</v>
      </c>
      <c r="R9" s="54">
        <f t="shared" si="2"/>
        <v>145.14285714285714</v>
      </c>
      <c r="S9" s="55">
        <f t="shared" si="3"/>
        <v>15.393939393939394</v>
      </c>
      <c r="T9" s="56">
        <f t="shared" si="4"/>
        <v>8.991150442477876</v>
      </c>
    </row>
    <row r="10" spans="1:20" ht="12" customHeight="1">
      <c r="A10" s="51" t="s">
        <v>31</v>
      </c>
      <c r="B10" s="172">
        <v>1</v>
      </c>
      <c r="C10" s="172">
        <v>1</v>
      </c>
      <c r="D10" s="173">
        <v>0</v>
      </c>
      <c r="E10" s="128">
        <v>18</v>
      </c>
      <c r="F10" s="128">
        <v>12</v>
      </c>
      <c r="G10" s="78">
        <v>0</v>
      </c>
      <c r="H10" s="128">
        <v>6</v>
      </c>
      <c r="I10" s="128">
        <v>25</v>
      </c>
      <c r="J10" s="128">
        <v>12</v>
      </c>
      <c r="K10" s="144">
        <v>13</v>
      </c>
      <c r="L10" s="146">
        <v>1</v>
      </c>
      <c r="M10" s="119">
        <v>0</v>
      </c>
      <c r="N10" s="128">
        <v>318</v>
      </c>
      <c r="O10" s="128">
        <v>172</v>
      </c>
      <c r="P10" s="128">
        <v>146</v>
      </c>
      <c r="Q10" s="54">
        <f t="shared" si="1"/>
        <v>18</v>
      </c>
      <c r="R10" s="54">
        <f t="shared" si="2"/>
        <v>318</v>
      </c>
      <c r="S10" s="55">
        <f t="shared" si="3"/>
        <v>17.666666666666668</v>
      </c>
      <c r="T10" s="56">
        <f t="shared" si="4"/>
        <v>12.72</v>
      </c>
    </row>
    <row r="11" spans="1:20" ht="12" customHeight="1">
      <c r="A11" s="51" t="s">
        <v>32</v>
      </c>
      <c r="B11" s="172">
        <v>14</v>
      </c>
      <c r="C11" s="172">
        <v>14</v>
      </c>
      <c r="D11" s="173">
        <v>0</v>
      </c>
      <c r="E11" s="128">
        <v>176</v>
      </c>
      <c r="F11" s="128">
        <v>147</v>
      </c>
      <c r="G11" s="108">
        <v>1</v>
      </c>
      <c r="H11" s="128">
        <v>28</v>
      </c>
      <c r="I11" s="128">
        <v>284</v>
      </c>
      <c r="J11" s="128">
        <v>112</v>
      </c>
      <c r="K11" s="144">
        <v>172</v>
      </c>
      <c r="L11" s="146">
        <v>17</v>
      </c>
      <c r="M11" s="146">
        <v>2</v>
      </c>
      <c r="N11" s="128">
        <v>3910</v>
      </c>
      <c r="O11" s="128">
        <v>2022</v>
      </c>
      <c r="P11" s="128">
        <v>1888</v>
      </c>
      <c r="Q11" s="54">
        <f t="shared" si="1"/>
        <v>12.571428571428571</v>
      </c>
      <c r="R11" s="54">
        <f t="shared" si="2"/>
        <v>279.2857142857143</v>
      </c>
      <c r="S11" s="55">
        <f t="shared" si="3"/>
        <v>22.21590909090909</v>
      </c>
      <c r="T11" s="56">
        <f t="shared" si="4"/>
        <v>13.767605633802816</v>
      </c>
    </row>
    <row r="12" spans="1:20" ht="12" customHeight="1">
      <c r="A12" s="51" t="s">
        <v>33</v>
      </c>
      <c r="B12" s="172">
        <v>2</v>
      </c>
      <c r="C12" s="172">
        <v>2</v>
      </c>
      <c r="D12" s="173">
        <v>0</v>
      </c>
      <c r="E12" s="128">
        <v>29</v>
      </c>
      <c r="F12" s="128">
        <v>24</v>
      </c>
      <c r="G12" s="78">
        <v>0</v>
      </c>
      <c r="H12" s="128">
        <v>5</v>
      </c>
      <c r="I12" s="128">
        <v>47</v>
      </c>
      <c r="J12" s="128">
        <v>20</v>
      </c>
      <c r="K12" s="144">
        <v>27</v>
      </c>
      <c r="L12" s="146">
        <v>2</v>
      </c>
      <c r="M12" s="146">
        <v>2</v>
      </c>
      <c r="N12" s="128">
        <v>669</v>
      </c>
      <c r="O12" s="128">
        <v>356</v>
      </c>
      <c r="P12" s="128">
        <v>313</v>
      </c>
      <c r="Q12" s="54">
        <f t="shared" si="1"/>
        <v>14.5</v>
      </c>
      <c r="R12" s="54">
        <f t="shared" si="2"/>
        <v>334.5</v>
      </c>
      <c r="S12" s="55">
        <f t="shared" si="3"/>
        <v>23.06896551724138</v>
      </c>
      <c r="T12" s="56">
        <f t="shared" si="4"/>
        <v>14.23404255319149</v>
      </c>
    </row>
    <row r="13" spans="1:20" ht="12" customHeight="1">
      <c r="A13" s="51" t="s">
        <v>34</v>
      </c>
      <c r="B13" s="172">
        <v>3</v>
      </c>
      <c r="C13" s="172">
        <v>3</v>
      </c>
      <c r="D13" s="173">
        <v>0</v>
      </c>
      <c r="E13" s="128">
        <v>24</v>
      </c>
      <c r="F13" s="128">
        <v>18</v>
      </c>
      <c r="G13" s="78">
        <v>0</v>
      </c>
      <c r="H13" s="128">
        <v>6</v>
      </c>
      <c r="I13" s="128">
        <v>41</v>
      </c>
      <c r="J13" s="128">
        <v>18</v>
      </c>
      <c r="K13" s="144">
        <v>23</v>
      </c>
      <c r="L13" s="146">
        <v>3</v>
      </c>
      <c r="M13" s="146">
        <v>1</v>
      </c>
      <c r="N13" s="128">
        <v>429</v>
      </c>
      <c r="O13" s="128">
        <v>224</v>
      </c>
      <c r="P13" s="128">
        <v>205</v>
      </c>
      <c r="Q13" s="54">
        <f t="shared" si="1"/>
        <v>8</v>
      </c>
      <c r="R13" s="54">
        <f t="shared" si="2"/>
        <v>143</v>
      </c>
      <c r="S13" s="55">
        <f t="shared" si="3"/>
        <v>17.875</v>
      </c>
      <c r="T13" s="56">
        <f t="shared" si="4"/>
        <v>10.463414634146341</v>
      </c>
    </row>
    <row r="14" spans="1:20" ht="12" customHeight="1">
      <c r="A14" s="51" t="s">
        <v>35</v>
      </c>
      <c r="B14" s="172">
        <v>2</v>
      </c>
      <c r="C14" s="172">
        <v>2</v>
      </c>
      <c r="D14" s="173">
        <v>0</v>
      </c>
      <c r="E14" s="128">
        <v>15</v>
      </c>
      <c r="F14" s="128">
        <v>12</v>
      </c>
      <c r="G14" s="78">
        <v>0</v>
      </c>
      <c r="H14" s="128">
        <v>3</v>
      </c>
      <c r="I14" s="128">
        <v>26</v>
      </c>
      <c r="J14" s="128">
        <v>12</v>
      </c>
      <c r="K14" s="144">
        <v>14</v>
      </c>
      <c r="L14" s="146">
        <v>2</v>
      </c>
      <c r="M14" s="119">
        <v>0</v>
      </c>
      <c r="N14" s="128">
        <v>241</v>
      </c>
      <c r="O14" s="128">
        <v>130</v>
      </c>
      <c r="P14" s="128">
        <v>111</v>
      </c>
      <c r="Q14" s="54">
        <f t="shared" si="1"/>
        <v>7.5</v>
      </c>
      <c r="R14" s="54">
        <f t="shared" si="2"/>
        <v>120.5</v>
      </c>
      <c r="S14" s="55">
        <f t="shared" si="3"/>
        <v>16.066666666666666</v>
      </c>
      <c r="T14" s="56">
        <f t="shared" si="4"/>
        <v>9.26923076923077</v>
      </c>
    </row>
    <row r="15" spans="1:20" ht="12" customHeight="1">
      <c r="A15" s="51" t="s">
        <v>36</v>
      </c>
      <c r="B15" s="172">
        <v>1</v>
      </c>
      <c r="C15" s="172">
        <v>1</v>
      </c>
      <c r="D15" s="173">
        <v>0</v>
      </c>
      <c r="E15" s="128">
        <v>14</v>
      </c>
      <c r="F15" s="128">
        <v>11</v>
      </c>
      <c r="G15" s="78">
        <v>0</v>
      </c>
      <c r="H15" s="128">
        <v>3</v>
      </c>
      <c r="I15" s="128">
        <v>22</v>
      </c>
      <c r="J15" s="128">
        <v>8</v>
      </c>
      <c r="K15" s="144">
        <v>14</v>
      </c>
      <c r="L15" s="146">
        <v>1</v>
      </c>
      <c r="M15" s="119">
        <v>0</v>
      </c>
      <c r="N15" s="128">
        <v>233</v>
      </c>
      <c r="O15" s="128">
        <v>125</v>
      </c>
      <c r="P15" s="128">
        <v>108</v>
      </c>
      <c r="Q15" s="54">
        <f t="shared" si="1"/>
        <v>14</v>
      </c>
      <c r="R15" s="54">
        <f t="shared" si="2"/>
        <v>233</v>
      </c>
      <c r="S15" s="55">
        <f t="shared" si="3"/>
        <v>16.642857142857142</v>
      </c>
      <c r="T15" s="56">
        <f t="shared" si="4"/>
        <v>10.590909090909092</v>
      </c>
    </row>
    <row r="16" spans="1:20" ht="12" customHeight="1">
      <c r="A16" s="51" t="s">
        <v>37</v>
      </c>
      <c r="B16" s="172">
        <v>1</v>
      </c>
      <c r="C16" s="172">
        <v>1</v>
      </c>
      <c r="D16" s="173">
        <v>0</v>
      </c>
      <c r="E16" s="128">
        <v>14</v>
      </c>
      <c r="F16" s="128">
        <v>12</v>
      </c>
      <c r="G16" s="78">
        <v>0</v>
      </c>
      <c r="H16" s="128">
        <v>2</v>
      </c>
      <c r="I16" s="128">
        <v>22</v>
      </c>
      <c r="J16" s="128">
        <v>6</v>
      </c>
      <c r="K16" s="144">
        <v>16</v>
      </c>
      <c r="L16" s="146">
        <v>1</v>
      </c>
      <c r="M16" s="146">
        <v>1</v>
      </c>
      <c r="N16" s="128">
        <v>303</v>
      </c>
      <c r="O16" s="128">
        <v>152</v>
      </c>
      <c r="P16" s="128">
        <v>151</v>
      </c>
      <c r="Q16" s="54">
        <f t="shared" si="1"/>
        <v>14</v>
      </c>
      <c r="R16" s="54">
        <f t="shared" si="2"/>
        <v>303</v>
      </c>
      <c r="S16" s="55">
        <f t="shared" si="3"/>
        <v>21.642857142857142</v>
      </c>
      <c r="T16" s="56">
        <f t="shared" si="4"/>
        <v>13.772727272727273</v>
      </c>
    </row>
    <row r="17" spans="1:20" ht="12" customHeight="1">
      <c r="A17" s="51" t="s">
        <v>38</v>
      </c>
      <c r="B17" s="172">
        <v>3</v>
      </c>
      <c r="C17" s="172">
        <v>3</v>
      </c>
      <c r="D17" s="173">
        <v>0</v>
      </c>
      <c r="E17" s="128">
        <v>30</v>
      </c>
      <c r="F17" s="128">
        <v>23</v>
      </c>
      <c r="G17" s="78">
        <v>0</v>
      </c>
      <c r="H17" s="128">
        <v>7</v>
      </c>
      <c r="I17" s="128">
        <v>50</v>
      </c>
      <c r="J17" s="128">
        <v>19</v>
      </c>
      <c r="K17" s="144">
        <v>31</v>
      </c>
      <c r="L17" s="146">
        <v>3</v>
      </c>
      <c r="M17" s="146">
        <v>1</v>
      </c>
      <c r="N17" s="128">
        <v>618</v>
      </c>
      <c r="O17" s="128">
        <v>339</v>
      </c>
      <c r="P17" s="128">
        <v>279</v>
      </c>
      <c r="Q17" s="54">
        <f t="shared" si="1"/>
        <v>10</v>
      </c>
      <c r="R17" s="54">
        <f t="shared" si="2"/>
        <v>206</v>
      </c>
      <c r="S17" s="55">
        <f t="shared" si="3"/>
        <v>20.6</v>
      </c>
      <c r="T17" s="56">
        <f>N17/I17</f>
        <v>12.36</v>
      </c>
    </row>
    <row r="18" spans="1:20" ht="12" customHeight="1">
      <c r="A18" s="51" t="s">
        <v>39</v>
      </c>
      <c r="B18" s="172">
        <v>5</v>
      </c>
      <c r="C18" s="172">
        <v>5</v>
      </c>
      <c r="D18" s="173">
        <v>0</v>
      </c>
      <c r="E18" s="128">
        <v>44</v>
      </c>
      <c r="F18" s="128">
        <v>32</v>
      </c>
      <c r="G18" s="108">
        <v>2</v>
      </c>
      <c r="H18" s="128">
        <v>10</v>
      </c>
      <c r="I18" s="128">
        <v>71</v>
      </c>
      <c r="J18" s="128">
        <v>35</v>
      </c>
      <c r="K18" s="144">
        <v>36</v>
      </c>
      <c r="L18" s="146">
        <v>6</v>
      </c>
      <c r="M18" s="119">
        <v>0</v>
      </c>
      <c r="N18" s="128">
        <v>516</v>
      </c>
      <c r="O18" s="128">
        <v>247</v>
      </c>
      <c r="P18" s="128">
        <v>269</v>
      </c>
      <c r="Q18" s="54">
        <f t="shared" si="1"/>
        <v>8.8</v>
      </c>
      <c r="R18" s="54">
        <f t="shared" si="2"/>
        <v>103.2</v>
      </c>
      <c r="S18" s="55">
        <f t="shared" si="3"/>
        <v>11.727272727272727</v>
      </c>
      <c r="T18" s="56">
        <f t="shared" si="4"/>
        <v>7.267605633802817</v>
      </c>
    </row>
    <row r="19" spans="1:20" ht="12" customHeight="1">
      <c r="A19" s="51" t="s">
        <v>69</v>
      </c>
      <c r="B19" s="172">
        <v>9</v>
      </c>
      <c r="C19" s="172">
        <v>9</v>
      </c>
      <c r="D19" s="173">
        <v>0</v>
      </c>
      <c r="E19" s="128">
        <v>86</v>
      </c>
      <c r="F19" s="128">
        <v>66</v>
      </c>
      <c r="G19" s="78">
        <v>0</v>
      </c>
      <c r="H19" s="128">
        <v>20</v>
      </c>
      <c r="I19" s="128">
        <v>145</v>
      </c>
      <c r="J19" s="128">
        <v>68</v>
      </c>
      <c r="K19" s="144">
        <v>77</v>
      </c>
      <c r="L19" s="146">
        <v>9</v>
      </c>
      <c r="M19" s="119">
        <v>0</v>
      </c>
      <c r="N19" s="128">
        <v>1450</v>
      </c>
      <c r="O19" s="128">
        <v>715</v>
      </c>
      <c r="P19" s="128">
        <v>735</v>
      </c>
      <c r="Q19" s="54">
        <f t="shared" si="1"/>
        <v>9.555555555555555</v>
      </c>
      <c r="R19" s="54">
        <f t="shared" si="2"/>
        <v>161.11111111111111</v>
      </c>
      <c r="S19" s="55">
        <f t="shared" si="3"/>
        <v>16.86046511627907</v>
      </c>
      <c r="T19" s="56">
        <f t="shared" si="4"/>
        <v>10</v>
      </c>
    </row>
    <row r="20" spans="1:20" ht="12" customHeight="1">
      <c r="A20" s="51" t="s">
        <v>40</v>
      </c>
      <c r="B20" s="172">
        <v>2</v>
      </c>
      <c r="C20" s="172">
        <v>2</v>
      </c>
      <c r="D20" s="173">
        <v>0</v>
      </c>
      <c r="E20" s="128">
        <v>20</v>
      </c>
      <c r="F20" s="128">
        <v>16</v>
      </c>
      <c r="G20" s="78">
        <v>0</v>
      </c>
      <c r="H20" s="128">
        <v>4</v>
      </c>
      <c r="I20" s="128">
        <v>35</v>
      </c>
      <c r="J20" s="128">
        <v>11</v>
      </c>
      <c r="K20" s="144">
        <v>24</v>
      </c>
      <c r="L20" s="146">
        <v>3</v>
      </c>
      <c r="M20" s="119">
        <v>0</v>
      </c>
      <c r="N20" s="128">
        <v>330</v>
      </c>
      <c r="O20" s="128">
        <v>165</v>
      </c>
      <c r="P20" s="128">
        <v>165</v>
      </c>
      <c r="Q20" s="54">
        <f t="shared" si="1"/>
        <v>10</v>
      </c>
      <c r="R20" s="54">
        <f t="shared" si="2"/>
        <v>165</v>
      </c>
      <c r="S20" s="55">
        <f t="shared" si="3"/>
        <v>16.5</v>
      </c>
      <c r="T20" s="56">
        <f t="shared" si="4"/>
        <v>9.428571428571429</v>
      </c>
    </row>
    <row r="21" spans="1:20" ht="12" customHeight="1">
      <c r="A21" s="51" t="s">
        <v>41</v>
      </c>
      <c r="B21" s="172">
        <v>1</v>
      </c>
      <c r="C21" s="172">
        <v>1</v>
      </c>
      <c r="D21" s="173">
        <v>0</v>
      </c>
      <c r="E21" s="128">
        <v>9</v>
      </c>
      <c r="F21" s="128">
        <v>7</v>
      </c>
      <c r="G21" s="78">
        <v>0</v>
      </c>
      <c r="H21" s="128">
        <v>2</v>
      </c>
      <c r="I21" s="128">
        <v>19</v>
      </c>
      <c r="J21" s="128">
        <v>7</v>
      </c>
      <c r="K21" s="144">
        <v>12</v>
      </c>
      <c r="L21" s="146">
        <v>1</v>
      </c>
      <c r="M21" s="119">
        <v>0</v>
      </c>
      <c r="N21" s="128">
        <v>174</v>
      </c>
      <c r="O21" s="128">
        <v>78</v>
      </c>
      <c r="P21" s="128">
        <v>96</v>
      </c>
      <c r="Q21" s="54">
        <f t="shared" si="1"/>
        <v>9</v>
      </c>
      <c r="R21" s="54">
        <f t="shared" si="2"/>
        <v>174</v>
      </c>
      <c r="S21" s="55">
        <f t="shared" si="3"/>
        <v>19.333333333333332</v>
      </c>
      <c r="T21" s="56">
        <f t="shared" si="4"/>
        <v>9.157894736842104</v>
      </c>
    </row>
    <row r="22" spans="1:20" ht="12" customHeight="1">
      <c r="A22" s="51" t="s">
        <v>70</v>
      </c>
      <c r="B22" s="172">
        <v>1</v>
      </c>
      <c r="C22" s="172">
        <v>1</v>
      </c>
      <c r="D22" s="173">
        <v>0</v>
      </c>
      <c r="E22" s="128">
        <v>6</v>
      </c>
      <c r="F22" s="128">
        <v>4</v>
      </c>
      <c r="G22" s="108">
        <v>1</v>
      </c>
      <c r="H22" s="128">
        <v>1</v>
      </c>
      <c r="I22" s="128">
        <v>10</v>
      </c>
      <c r="J22" s="25">
        <v>3</v>
      </c>
      <c r="K22" s="144">
        <v>7</v>
      </c>
      <c r="L22" s="146">
        <v>1</v>
      </c>
      <c r="M22" s="119">
        <v>0</v>
      </c>
      <c r="N22" s="128">
        <v>50</v>
      </c>
      <c r="O22" s="128">
        <v>28</v>
      </c>
      <c r="P22" s="128">
        <v>22</v>
      </c>
      <c r="Q22" s="54">
        <f t="shared" si="1"/>
        <v>6</v>
      </c>
      <c r="R22" s="54">
        <f t="shared" si="2"/>
        <v>50</v>
      </c>
      <c r="S22" s="55">
        <f t="shared" si="3"/>
        <v>8.333333333333334</v>
      </c>
      <c r="T22" s="56">
        <f t="shared" si="4"/>
        <v>5</v>
      </c>
    </row>
    <row r="23" spans="1:20" ht="12" customHeight="1">
      <c r="A23" s="51"/>
      <c r="B23" s="155"/>
      <c r="C23" s="155"/>
      <c r="D23" s="225"/>
      <c r="E23" s="22"/>
      <c r="F23" s="22"/>
      <c r="G23" s="79"/>
      <c r="H23" s="22"/>
      <c r="I23" s="22"/>
      <c r="J23" s="22"/>
      <c r="K23" s="52"/>
      <c r="L23" s="23"/>
      <c r="M23" s="80"/>
      <c r="N23" s="22"/>
      <c r="O23" s="22"/>
      <c r="P23" s="22"/>
      <c r="Q23" s="54"/>
      <c r="R23" s="54"/>
      <c r="S23" s="55"/>
      <c r="T23" s="56"/>
    </row>
    <row r="24" spans="1:20" s="39" customFormat="1" ht="12" customHeight="1">
      <c r="A24" s="57" t="s">
        <v>71</v>
      </c>
      <c r="B24" s="170">
        <f aca="true" t="shared" si="5" ref="B24:K24">SUM(B25:B33)</f>
        <v>119</v>
      </c>
      <c r="C24" s="170">
        <f t="shared" si="5"/>
        <v>118</v>
      </c>
      <c r="D24" s="170">
        <f t="shared" si="5"/>
        <v>1</v>
      </c>
      <c r="E24" s="133">
        <f t="shared" si="5"/>
        <v>1561</v>
      </c>
      <c r="F24" s="133">
        <f t="shared" si="5"/>
        <v>1265</v>
      </c>
      <c r="G24" s="104">
        <f t="shared" si="5"/>
        <v>15</v>
      </c>
      <c r="H24" s="133">
        <f t="shared" si="5"/>
        <v>281</v>
      </c>
      <c r="I24" s="133">
        <f t="shared" si="5"/>
        <v>2434</v>
      </c>
      <c r="J24" s="133">
        <f t="shared" si="5"/>
        <v>944</v>
      </c>
      <c r="K24" s="143">
        <f t="shared" si="5"/>
        <v>1490</v>
      </c>
      <c r="L24" s="145">
        <f>SUM(L25:L33)</f>
        <v>130</v>
      </c>
      <c r="M24" s="145">
        <f>SUM(M25:M33)</f>
        <v>12</v>
      </c>
      <c r="N24" s="133">
        <f>SUM(N25:N33)</f>
        <v>34079</v>
      </c>
      <c r="O24" s="133">
        <f>SUM(O25:O33)</f>
        <v>17512</v>
      </c>
      <c r="P24" s="133">
        <f>SUM(P25:P33)</f>
        <v>16567</v>
      </c>
      <c r="Q24" s="60">
        <f aca="true" t="shared" si="6" ref="Q24:Q33">E24/B24</f>
        <v>13.117647058823529</v>
      </c>
      <c r="R24" s="60">
        <f aca="true" t="shared" si="7" ref="R24:R33">N24/B24</f>
        <v>286.3781512605042</v>
      </c>
      <c r="S24" s="61">
        <f aca="true" t="shared" si="8" ref="S24:S33">N24/E24</f>
        <v>21.831518257527225</v>
      </c>
      <c r="T24" s="62">
        <f aca="true" t="shared" si="9" ref="T24:T33">N24/I24</f>
        <v>14.001232539030402</v>
      </c>
    </row>
    <row r="25" spans="1:20" ht="12" customHeight="1">
      <c r="A25" s="51" t="s">
        <v>42</v>
      </c>
      <c r="B25" s="172">
        <v>41</v>
      </c>
      <c r="C25" s="172">
        <v>41</v>
      </c>
      <c r="D25" s="173">
        <v>0</v>
      </c>
      <c r="E25" s="128">
        <v>572</v>
      </c>
      <c r="F25" s="128">
        <v>491</v>
      </c>
      <c r="G25" s="108">
        <v>2</v>
      </c>
      <c r="H25" s="128">
        <v>79</v>
      </c>
      <c r="I25" s="128">
        <v>889</v>
      </c>
      <c r="J25" s="128">
        <v>342</v>
      </c>
      <c r="K25" s="144">
        <v>547</v>
      </c>
      <c r="L25" s="146">
        <v>42</v>
      </c>
      <c r="M25" s="146">
        <v>3</v>
      </c>
      <c r="N25" s="128">
        <v>13214</v>
      </c>
      <c r="O25" s="128">
        <v>6772</v>
      </c>
      <c r="P25" s="128">
        <v>6442</v>
      </c>
      <c r="Q25" s="54">
        <f t="shared" si="6"/>
        <v>13.951219512195122</v>
      </c>
      <c r="R25" s="54">
        <f t="shared" si="7"/>
        <v>322.2926829268293</v>
      </c>
      <c r="S25" s="55">
        <f t="shared" si="8"/>
        <v>23.1013986013986</v>
      </c>
      <c r="T25" s="56">
        <f t="shared" si="9"/>
        <v>14.863892013498313</v>
      </c>
    </row>
    <row r="26" spans="1:20" ht="12" customHeight="1">
      <c r="A26" s="51" t="s">
        <v>43</v>
      </c>
      <c r="B26" s="172">
        <v>10</v>
      </c>
      <c r="C26" s="172">
        <v>10</v>
      </c>
      <c r="D26" s="173">
        <v>0</v>
      </c>
      <c r="E26" s="128">
        <v>119</v>
      </c>
      <c r="F26" s="128">
        <v>81</v>
      </c>
      <c r="G26" s="108">
        <v>2</v>
      </c>
      <c r="H26" s="128">
        <v>36</v>
      </c>
      <c r="I26" s="128">
        <v>190</v>
      </c>
      <c r="J26" s="128">
        <v>81</v>
      </c>
      <c r="K26" s="144">
        <v>109</v>
      </c>
      <c r="L26" s="146">
        <v>10</v>
      </c>
      <c r="M26" s="119">
        <v>0</v>
      </c>
      <c r="N26" s="128">
        <v>2006</v>
      </c>
      <c r="O26" s="128">
        <v>1043</v>
      </c>
      <c r="P26" s="128">
        <v>963</v>
      </c>
      <c r="Q26" s="54">
        <f t="shared" si="6"/>
        <v>11.9</v>
      </c>
      <c r="R26" s="54">
        <f t="shared" si="7"/>
        <v>200.6</v>
      </c>
      <c r="S26" s="55">
        <f t="shared" si="8"/>
        <v>16.857142857142858</v>
      </c>
      <c r="T26" s="56">
        <f t="shared" si="9"/>
        <v>10.557894736842105</v>
      </c>
    </row>
    <row r="27" spans="1:20" ht="12" customHeight="1">
      <c r="A27" s="51" t="s">
        <v>44</v>
      </c>
      <c r="B27" s="172">
        <v>7</v>
      </c>
      <c r="C27" s="172">
        <v>7</v>
      </c>
      <c r="D27" s="173">
        <v>0</v>
      </c>
      <c r="E27" s="128">
        <v>71</v>
      </c>
      <c r="F27" s="128">
        <v>54</v>
      </c>
      <c r="G27" s="78">
        <v>0</v>
      </c>
      <c r="H27" s="128">
        <v>17</v>
      </c>
      <c r="I27" s="128">
        <v>117</v>
      </c>
      <c r="J27" s="128">
        <v>50</v>
      </c>
      <c r="K27" s="144">
        <v>67</v>
      </c>
      <c r="L27" s="146">
        <v>7</v>
      </c>
      <c r="M27" s="119">
        <v>0</v>
      </c>
      <c r="N27" s="128">
        <v>1330</v>
      </c>
      <c r="O27" s="128">
        <v>704</v>
      </c>
      <c r="P27" s="128">
        <v>626</v>
      </c>
      <c r="Q27" s="54">
        <f t="shared" si="6"/>
        <v>10.142857142857142</v>
      </c>
      <c r="R27" s="54">
        <f t="shared" si="7"/>
        <v>190</v>
      </c>
      <c r="S27" s="55">
        <f t="shared" si="8"/>
        <v>18.732394366197184</v>
      </c>
      <c r="T27" s="56">
        <f t="shared" si="9"/>
        <v>11.367521367521368</v>
      </c>
    </row>
    <row r="28" spans="1:20" ht="12" customHeight="1">
      <c r="A28" s="51" t="s">
        <v>45</v>
      </c>
      <c r="B28" s="172">
        <v>6</v>
      </c>
      <c r="C28" s="172">
        <v>6</v>
      </c>
      <c r="D28" s="173">
        <v>0</v>
      </c>
      <c r="E28" s="128">
        <v>69</v>
      </c>
      <c r="F28" s="128">
        <v>53</v>
      </c>
      <c r="G28" s="78">
        <v>0</v>
      </c>
      <c r="H28" s="128">
        <v>16</v>
      </c>
      <c r="I28" s="128">
        <v>113</v>
      </c>
      <c r="J28" s="128">
        <v>34</v>
      </c>
      <c r="K28" s="144">
        <v>79</v>
      </c>
      <c r="L28" s="146">
        <v>6</v>
      </c>
      <c r="M28" s="119">
        <v>0</v>
      </c>
      <c r="N28" s="128">
        <v>1423</v>
      </c>
      <c r="O28" s="128">
        <v>716</v>
      </c>
      <c r="P28" s="128">
        <v>707</v>
      </c>
      <c r="Q28" s="54">
        <f t="shared" si="6"/>
        <v>11.5</v>
      </c>
      <c r="R28" s="54">
        <f t="shared" si="7"/>
        <v>237.16666666666666</v>
      </c>
      <c r="S28" s="55">
        <f t="shared" si="8"/>
        <v>20.6231884057971</v>
      </c>
      <c r="T28" s="56">
        <f t="shared" si="9"/>
        <v>12.5929203539823</v>
      </c>
    </row>
    <row r="29" spans="1:20" ht="12" customHeight="1">
      <c r="A29" s="51" t="s">
        <v>46</v>
      </c>
      <c r="B29" s="172">
        <v>1</v>
      </c>
      <c r="C29" s="172">
        <v>1</v>
      </c>
      <c r="D29" s="173">
        <v>0</v>
      </c>
      <c r="E29" s="128">
        <v>14</v>
      </c>
      <c r="F29" s="128">
        <v>10</v>
      </c>
      <c r="G29" s="78">
        <v>0</v>
      </c>
      <c r="H29" s="128">
        <v>4</v>
      </c>
      <c r="I29" s="128">
        <v>23</v>
      </c>
      <c r="J29" s="128">
        <v>6</v>
      </c>
      <c r="K29" s="144">
        <v>17</v>
      </c>
      <c r="L29" s="146">
        <v>1</v>
      </c>
      <c r="M29" s="119">
        <v>0</v>
      </c>
      <c r="N29" s="128">
        <v>251</v>
      </c>
      <c r="O29" s="128">
        <v>139</v>
      </c>
      <c r="P29" s="128">
        <v>112</v>
      </c>
      <c r="Q29" s="54">
        <f t="shared" si="6"/>
        <v>14</v>
      </c>
      <c r="R29" s="54">
        <f t="shared" si="7"/>
        <v>251</v>
      </c>
      <c r="S29" s="55">
        <f t="shared" si="8"/>
        <v>17.928571428571427</v>
      </c>
      <c r="T29" s="56">
        <f t="shared" si="9"/>
        <v>10.91304347826087</v>
      </c>
    </row>
    <row r="30" spans="1:20" ht="12" customHeight="1">
      <c r="A30" s="51" t="s">
        <v>47</v>
      </c>
      <c r="B30" s="172">
        <v>18</v>
      </c>
      <c r="C30" s="172">
        <v>18</v>
      </c>
      <c r="D30" s="173">
        <v>0</v>
      </c>
      <c r="E30" s="128">
        <v>299</v>
      </c>
      <c r="F30" s="128">
        <v>248</v>
      </c>
      <c r="G30" s="78">
        <v>0</v>
      </c>
      <c r="H30" s="128">
        <v>51</v>
      </c>
      <c r="I30" s="128">
        <v>444</v>
      </c>
      <c r="J30" s="128">
        <v>162</v>
      </c>
      <c r="K30" s="144">
        <v>282</v>
      </c>
      <c r="L30" s="146">
        <v>22</v>
      </c>
      <c r="M30" s="146">
        <v>6</v>
      </c>
      <c r="N30" s="128">
        <v>7177</v>
      </c>
      <c r="O30" s="128">
        <v>3644</v>
      </c>
      <c r="P30" s="128">
        <v>3533</v>
      </c>
      <c r="Q30" s="54">
        <f t="shared" si="6"/>
        <v>16.61111111111111</v>
      </c>
      <c r="R30" s="54">
        <f t="shared" si="7"/>
        <v>398.72222222222223</v>
      </c>
      <c r="S30" s="55">
        <f t="shared" si="8"/>
        <v>24.00334448160535</v>
      </c>
      <c r="T30" s="56">
        <f t="shared" si="9"/>
        <v>16.164414414414413</v>
      </c>
    </row>
    <row r="31" spans="1:20" ht="12" customHeight="1">
      <c r="A31" s="51" t="s">
        <v>48</v>
      </c>
      <c r="B31" s="172">
        <v>17</v>
      </c>
      <c r="C31" s="172">
        <v>17</v>
      </c>
      <c r="D31" s="173">
        <v>0</v>
      </c>
      <c r="E31" s="128">
        <v>187</v>
      </c>
      <c r="F31" s="128">
        <v>147</v>
      </c>
      <c r="G31" s="108">
        <v>5</v>
      </c>
      <c r="H31" s="128">
        <v>35</v>
      </c>
      <c r="I31" s="128">
        <v>293</v>
      </c>
      <c r="J31" s="128">
        <v>129</v>
      </c>
      <c r="K31" s="144">
        <v>164</v>
      </c>
      <c r="L31" s="146">
        <v>20</v>
      </c>
      <c r="M31" s="146">
        <v>1</v>
      </c>
      <c r="N31" s="128">
        <v>3605</v>
      </c>
      <c r="O31" s="128">
        <v>1875</v>
      </c>
      <c r="P31" s="128">
        <v>1730</v>
      </c>
      <c r="Q31" s="54">
        <f t="shared" si="6"/>
        <v>11</v>
      </c>
      <c r="R31" s="54">
        <f t="shared" si="7"/>
        <v>212.05882352941177</v>
      </c>
      <c r="S31" s="55">
        <f t="shared" si="8"/>
        <v>19.27807486631016</v>
      </c>
      <c r="T31" s="56">
        <f t="shared" si="9"/>
        <v>12.303754266211604</v>
      </c>
    </row>
    <row r="32" spans="1:20" ht="12" customHeight="1">
      <c r="A32" s="51" t="s">
        <v>49</v>
      </c>
      <c r="B32" s="172">
        <v>11</v>
      </c>
      <c r="C32" s="172">
        <v>11</v>
      </c>
      <c r="D32" s="173">
        <v>0</v>
      </c>
      <c r="E32" s="128">
        <v>95</v>
      </c>
      <c r="F32" s="128">
        <v>71</v>
      </c>
      <c r="G32" s="108">
        <v>4</v>
      </c>
      <c r="H32" s="128">
        <v>20</v>
      </c>
      <c r="I32" s="128">
        <v>161</v>
      </c>
      <c r="J32" s="128">
        <v>67</v>
      </c>
      <c r="K32" s="144">
        <v>94</v>
      </c>
      <c r="L32" s="146">
        <v>13</v>
      </c>
      <c r="M32" s="146">
        <v>1</v>
      </c>
      <c r="N32" s="128">
        <v>1672</v>
      </c>
      <c r="O32" s="128">
        <v>880</v>
      </c>
      <c r="P32" s="128">
        <v>792</v>
      </c>
      <c r="Q32" s="54">
        <f t="shared" si="6"/>
        <v>8.636363636363637</v>
      </c>
      <c r="R32" s="54">
        <f t="shared" si="7"/>
        <v>152</v>
      </c>
      <c r="S32" s="55">
        <f t="shared" si="8"/>
        <v>17.6</v>
      </c>
      <c r="T32" s="56">
        <f t="shared" si="9"/>
        <v>10.385093167701863</v>
      </c>
    </row>
    <row r="33" spans="1:20" ht="12" customHeight="1">
      <c r="A33" s="51" t="s">
        <v>0</v>
      </c>
      <c r="B33" s="172">
        <v>8</v>
      </c>
      <c r="C33" s="172">
        <v>7</v>
      </c>
      <c r="D33" s="172">
        <v>1</v>
      </c>
      <c r="E33" s="128">
        <v>135</v>
      </c>
      <c r="F33" s="128">
        <v>110</v>
      </c>
      <c r="G33" s="108">
        <v>2</v>
      </c>
      <c r="H33" s="128">
        <v>23</v>
      </c>
      <c r="I33" s="128">
        <v>204</v>
      </c>
      <c r="J33" s="128">
        <v>73</v>
      </c>
      <c r="K33" s="144">
        <v>131</v>
      </c>
      <c r="L33" s="146">
        <v>9</v>
      </c>
      <c r="M33" s="146">
        <v>1</v>
      </c>
      <c r="N33" s="128">
        <v>3401</v>
      </c>
      <c r="O33" s="128">
        <v>1739</v>
      </c>
      <c r="P33" s="128">
        <v>1662</v>
      </c>
      <c r="Q33" s="54">
        <f t="shared" si="6"/>
        <v>16.875</v>
      </c>
      <c r="R33" s="54">
        <f t="shared" si="7"/>
        <v>425.125</v>
      </c>
      <c r="S33" s="55">
        <f t="shared" si="8"/>
        <v>25.192592592592593</v>
      </c>
      <c r="T33" s="56">
        <f t="shared" si="9"/>
        <v>16.67156862745098</v>
      </c>
    </row>
    <row r="34" spans="1:20" ht="12" customHeight="1">
      <c r="A34" s="51"/>
      <c r="B34" s="155"/>
      <c r="C34" s="155"/>
      <c r="D34" s="225"/>
      <c r="E34" s="22"/>
      <c r="F34" s="22"/>
      <c r="G34" s="79"/>
      <c r="H34" s="22"/>
      <c r="I34" s="22"/>
      <c r="J34" s="22"/>
      <c r="K34" s="52"/>
      <c r="L34" s="23"/>
      <c r="M34" s="23"/>
      <c r="N34" s="22"/>
      <c r="O34" s="22"/>
      <c r="P34" s="22"/>
      <c r="Q34" s="54"/>
      <c r="R34" s="54"/>
      <c r="S34" s="55"/>
      <c r="T34" s="56"/>
    </row>
    <row r="35" spans="1:20" s="39" customFormat="1" ht="12" customHeight="1">
      <c r="A35" s="57" t="s">
        <v>72</v>
      </c>
      <c r="B35" s="168">
        <f aca="true" t="shared" si="10" ref="B35:P35">B36</f>
        <v>112</v>
      </c>
      <c r="C35" s="168">
        <f t="shared" si="10"/>
        <v>111</v>
      </c>
      <c r="D35" s="168">
        <f t="shared" si="10"/>
        <v>1</v>
      </c>
      <c r="E35" s="20">
        <f t="shared" si="10"/>
        <v>1799</v>
      </c>
      <c r="F35" s="20">
        <f t="shared" si="10"/>
        <v>1615</v>
      </c>
      <c r="G35" s="20">
        <f t="shared" si="10"/>
        <v>7</v>
      </c>
      <c r="H35" s="20">
        <f t="shared" si="10"/>
        <v>177</v>
      </c>
      <c r="I35" s="20">
        <f t="shared" si="10"/>
        <v>2652</v>
      </c>
      <c r="J35" s="20">
        <f>J36</f>
        <v>1038</v>
      </c>
      <c r="K35" s="58">
        <f t="shared" si="10"/>
        <v>1614</v>
      </c>
      <c r="L35" s="21">
        <f t="shared" si="10"/>
        <v>119</v>
      </c>
      <c r="M35" s="21">
        <f t="shared" si="10"/>
        <v>50</v>
      </c>
      <c r="N35" s="20">
        <f t="shared" si="10"/>
        <v>47435</v>
      </c>
      <c r="O35" s="20">
        <f t="shared" si="10"/>
        <v>24292</v>
      </c>
      <c r="P35" s="20">
        <f t="shared" si="10"/>
        <v>23143</v>
      </c>
      <c r="Q35" s="60">
        <f>E35/B35</f>
        <v>16.0625</v>
      </c>
      <c r="R35" s="60">
        <f>N35/B35</f>
        <v>423.5267857142857</v>
      </c>
      <c r="S35" s="61">
        <f>N35/E35</f>
        <v>26.367426347971094</v>
      </c>
      <c r="T35" s="62">
        <f>N35/I35</f>
        <v>17.886500754147814</v>
      </c>
    </row>
    <row r="36" spans="1:20" ht="12" customHeight="1">
      <c r="A36" s="64" t="s">
        <v>50</v>
      </c>
      <c r="B36" s="174">
        <v>112</v>
      </c>
      <c r="C36" s="174">
        <v>111</v>
      </c>
      <c r="D36" s="174">
        <v>1</v>
      </c>
      <c r="E36" s="129">
        <v>1799</v>
      </c>
      <c r="F36" s="129">
        <v>1615</v>
      </c>
      <c r="G36" s="116">
        <v>7</v>
      </c>
      <c r="H36" s="129">
        <v>177</v>
      </c>
      <c r="I36" s="129">
        <v>2652</v>
      </c>
      <c r="J36" s="129">
        <v>1038</v>
      </c>
      <c r="K36" s="137">
        <v>1614</v>
      </c>
      <c r="L36" s="147">
        <v>119</v>
      </c>
      <c r="M36" s="147">
        <v>50</v>
      </c>
      <c r="N36" s="129">
        <v>47435</v>
      </c>
      <c r="O36" s="129">
        <v>24292</v>
      </c>
      <c r="P36" s="129">
        <v>23143</v>
      </c>
      <c r="Q36" s="69">
        <f>E36/B36</f>
        <v>16.0625</v>
      </c>
      <c r="R36" s="69">
        <f>N36/B36</f>
        <v>423.5267857142857</v>
      </c>
      <c r="S36" s="70">
        <f>N36/E36</f>
        <v>26.367426347971094</v>
      </c>
      <c r="T36" s="71">
        <f>N36/I36</f>
        <v>17.886500754147814</v>
      </c>
    </row>
  </sheetData>
  <sheetProtection/>
  <mergeCells count="10">
    <mergeCell ref="A1:A2"/>
    <mergeCell ref="B1:D1"/>
    <mergeCell ref="E1:H1"/>
    <mergeCell ref="I1:K1"/>
    <mergeCell ref="S1:S2"/>
    <mergeCell ref="T1:T2"/>
    <mergeCell ref="L1:L2"/>
    <mergeCell ref="M1:M2"/>
    <mergeCell ref="N1:P1"/>
    <mergeCell ref="Q1:R1"/>
  </mergeCells>
  <printOptions horizontalCentered="1"/>
  <pageMargins left="0.2755905511811024" right="0.2755905511811024" top="0.3937007874015748" bottom="0.5118110236220472" header="0.2755905511811024" footer="0.2362204724409449"/>
  <pageSetup firstPageNumber="44" useFirstPageNumber="1" horizontalDpi="600" verticalDpi="600" orientation="portrait" paperSize="165" scale="185" r:id="rId1"/>
  <headerFooter alignWithMargins="0">
    <oddFooter>&amp;C&amp;"ＭＳ 明朝,標準"&amp;9－ &amp;P －</oddFooter>
  </headerFooter>
  <colBreaks count="1" manualBreakCount="1">
    <brk id="1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T40"/>
  <sheetViews>
    <sheetView zoomScale="130" zoomScaleNormal="13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3.5"/>
  <cols>
    <col min="1" max="1" width="9.625" style="34" customWidth="1"/>
    <col min="2" max="4" width="3.00390625" style="3" customWidth="1"/>
    <col min="5" max="5" width="4.375" style="53" customWidth="1"/>
    <col min="6" max="6" width="4.125" style="53" customWidth="1"/>
    <col min="7" max="7" width="3.00390625" style="34" customWidth="1"/>
    <col min="8" max="8" width="3.00390625" style="53" customWidth="1"/>
    <col min="9" max="9" width="5.00390625" style="53" customWidth="1"/>
    <col min="10" max="11" width="4.125" style="53" customWidth="1"/>
    <col min="12" max="13" width="5.125" style="3" customWidth="1"/>
    <col min="14" max="14" width="5.375" style="53" customWidth="1"/>
    <col min="15" max="16" width="5.25390625" style="53" customWidth="1"/>
    <col min="17" max="20" width="4.875" style="34" customWidth="1"/>
    <col min="21" max="16384" width="9.00390625" style="34" customWidth="1"/>
  </cols>
  <sheetData>
    <row r="1" spans="1:16" s="83" customFormat="1" ht="10.5" customHeight="1">
      <c r="A1" s="31" t="s">
        <v>94</v>
      </c>
      <c r="B1" s="166"/>
      <c r="C1" s="166"/>
      <c r="D1" s="166"/>
      <c r="E1" s="138"/>
      <c r="F1" s="138"/>
      <c r="G1" s="121"/>
      <c r="H1" s="130"/>
      <c r="I1" s="130"/>
      <c r="J1" s="130"/>
      <c r="K1" s="130"/>
      <c r="L1" s="176"/>
      <c r="M1" s="177"/>
      <c r="N1" s="130"/>
      <c r="O1" s="130"/>
      <c r="P1" s="130"/>
    </row>
    <row r="2" spans="1:20" ht="21" customHeight="1">
      <c r="A2" s="270" t="s">
        <v>54</v>
      </c>
      <c r="B2" s="303" t="s">
        <v>73</v>
      </c>
      <c r="C2" s="303"/>
      <c r="D2" s="303"/>
      <c r="E2" s="288" t="s">
        <v>55</v>
      </c>
      <c r="F2" s="288"/>
      <c r="G2" s="288"/>
      <c r="H2" s="288"/>
      <c r="I2" s="283" t="s">
        <v>56</v>
      </c>
      <c r="J2" s="283"/>
      <c r="K2" s="289"/>
      <c r="L2" s="298" t="s">
        <v>116</v>
      </c>
      <c r="M2" s="300" t="s">
        <v>143</v>
      </c>
      <c r="N2" s="283" t="s">
        <v>74</v>
      </c>
      <c r="O2" s="283"/>
      <c r="P2" s="283"/>
      <c r="Q2" s="275" t="s">
        <v>113</v>
      </c>
      <c r="R2" s="272"/>
      <c r="S2" s="275" t="s">
        <v>77</v>
      </c>
      <c r="T2" s="277" t="s">
        <v>78</v>
      </c>
    </row>
    <row r="3" spans="1:20" ht="21" customHeight="1">
      <c r="A3" s="302"/>
      <c r="B3" s="13" t="s">
        <v>58</v>
      </c>
      <c r="C3" s="13" t="s">
        <v>59</v>
      </c>
      <c r="D3" s="13" t="s">
        <v>60</v>
      </c>
      <c r="E3" s="131" t="s">
        <v>58</v>
      </c>
      <c r="F3" s="131" t="s">
        <v>61</v>
      </c>
      <c r="G3" s="35" t="s">
        <v>62</v>
      </c>
      <c r="H3" s="131" t="s">
        <v>63</v>
      </c>
      <c r="I3" s="131" t="s">
        <v>58</v>
      </c>
      <c r="J3" s="131" t="s">
        <v>64</v>
      </c>
      <c r="K3" s="134" t="s">
        <v>65</v>
      </c>
      <c r="L3" s="299"/>
      <c r="M3" s="301"/>
      <c r="N3" s="131" t="s">
        <v>58</v>
      </c>
      <c r="O3" s="131" t="s">
        <v>64</v>
      </c>
      <c r="P3" s="131" t="s">
        <v>65</v>
      </c>
      <c r="Q3" s="36" t="s">
        <v>114</v>
      </c>
      <c r="R3" s="36" t="s">
        <v>76</v>
      </c>
      <c r="S3" s="296"/>
      <c r="T3" s="297"/>
    </row>
    <row r="4" spans="1:20" ht="5.25" customHeight="1">
      <c r="A4" s="47"/>
      <c r="B4" s="167"/>
      <c r="C4" s="167"/>
      <c r="D4" s="167"/>
      <c r="E4" s="132"/>
      <c r="F4" s="132"/>
      <c r="G4" s="48"/>
      <c r="H4" s="132"/>
      <c r="I4" s="132"/>
      <c r="J4" s="132"/>
      <c r="L4" s="178"/>
      <c r="M4" s="167"/>
      <c r="N4" s="132"/>
      <c r="O4" s="132"/>
      <c r="P4" s="132"/>
      <c r="Q4" s="50"/>
      <c r="R4" s="48"/>
      <c r="S4" s="50"/>
      <c r="T4" s="49"/>
    </row>
    <row r="5" spans="1:20" s="39" customFormat="1" ht="10.5" customHeight="1">
      <c r="A5" s="51" t="s">
        <v>120</v>
      </c>
      <c r="B5" s="155">
        <f>SUM(C5:D5)</f>
        <v>377</v>
      </c>
      <c r="C5" s="155">
        <v>377</v>
      </c>
      <c r="D5" s="173">
        <v>0</v>
      </c>
      <c r="E5" s="22">
        <f>SUM(F5:H5)</f>
        <v>5139</v>
      </c>
      <c r="F5" s="22">
        <v>4444</v>
      </c>
      <c r="G5" s="78">
        <v>0</v>
      </c>
      <c r="H5" s="22">
        <v>695</v>
      </c>
      <c r="I5" s="22">
        <f>SUM(J5:K5)</f>
        <v>10165</v>
      </c>
      <c r="J5" s="22">
        <v>5769</v>
      </c>
      <c r="K5" s="53">
        <v>4396</v>
      </c>
      <c r="L5" s="180">
        <v>451</v>
      </c>
      <c r="M5" s="155">
        <v>57</v>
      </c>
      <c r="N5" s="22">
        <v>147770</v>
      </c>
      <c r="O5" s="22">
        <v>75912</v>
      </c>
      <c r="P5" s="22">
        <v>71858</v>
      </c>
      <c r="Q5" s="54">
        <v>13.6</v>
      </c>
      <c r="R5" s="54">
        <v>392</v>
      </c>
      <c r="S5" s="55">
        <v>28.8</v>
      </c>
      <c r="T5" s="56">
        <v>14.5</v>
      </c>
    </row>
    <row r="6" spans="1:20" ht="9" customHeight="1">
      <c r="A6" s="51"/>
      <c r="B6" s="168"/>
      <c r="C6" s="155"/>
      <c r="D6" s="155"/>
      <c r="E6" s="20"/>
      <c r="F6" s="22"/>
      <c r="G6" s="22"/>
      <c r="H6" s="22"/>
      <c r="I6" s="20"/>
      <c r="J6" s="22"/>
      <c r="L6" s="180"/>
      <c r="M6" s="155"/>
      <c r="N6" s="22"/>
      <c r="O6" s="22"/>
      <c r="P6" s="22"/>
      <c r="Q6" s="50"/>
      <c r="R6" s="50"/>
      <c r="S6" s="50"/>
      <c r="T6" s="49"/>
    </row>
    <row r="7" spans="1:20" s="39" customFormat="1" ht="10.5" customHeight="1">
      <c r="A7" s="57" t="s">
        <v>121</v>
      </c>
      <c r="B7" s="168">
        <f aca="true" t="shared" si="0" ref="B7:B40">SUM(C7:D7)</f>
        <v>375</v>
      </c>
      <c r="C7" s="168">
        <v>374</v>
      </c>
      <c r="D7" s="169">
        <v>1</v>
      </c>
      <c r="E7" s="20">
        <f aca="true" t="shared" si="1" ref="E7:E40">SUM(F7:H7)</f>
        <v>5136</v>
      </c>
      <c r="F7" s="20">
        <f>SUM('[2]SYT20135'!$D$7,'[2]SYT20135'!$D$14,'[2]SYT20135'!$D$20,'[2]SYT20135'!$D$27,'[2]SYT20135'!$D$44)+'[2]SYT20135'!$D$62</f>
        <v>4404</v>
      </c>
      <c r="G7" s="77">
        <f>G9+G16+G24+'48-49'!G4+'48-49'!G23+'48-49'!G34+'48-49'!G37</f>
        <v>0</v>
      </c>
      <c r="H7" s="20">
        <f>H9+H16+H24+'48-49'!H4+'48-49'!H23+'48-49'!H34+'48-49'!H37</f>
        <v>732</v>
      </c>
      <c r="I7" s="20">
        <f aca="true" t="shared" si="2" ref="I7:I40">SUM(J7:K7)</f>
        <v>10146</v>
      </c>
      <c r="J7" s="20">
        <f>SUM('[2]SYT20173'!$D$7,'[2]SYT20173'!$D$14,'[2]SYT20173'!$D$20,'[2]SYT20173'!$D$27,'[2]SYT20173'!$D$44)+'[2]SYT20173'!$D$62</f>
        <v>5782</v>
      </c>
      <c r="K7" s="59">
        <f>SUM('[2]SYT20173'!$E$7,'[2]SYT20173'!$E$14,'[2]SYT20173'!$E$20,'[2]SYT20173'!$E$27,'[2]SYT20173'!$E$44)+'[2]SYT20173'!$E$62</f>
        <v>4364</v>
      </c>
      <c r="L7" s="179">
        <f>SUM('[2]SYT20190'!$F$7,'[2]SYT20190'!$F$14,'[2]SYT20190'!$F$20,'[2]SYT20190'!$F$27,'[2]SYT20190'!$F$44)+'[2]SYT20190'!$F$62</f>
        <v>461</v>
      </c>
      <c r="M7" s="168">
        <f>SUM('[2]SYT20190'!$I$7,'[2]SYT20190'!$I$14,'[2]SYT20190'!$I$20,'[2]SYT20190'!$I$27,'[2]SYT20190'!$I$44)+'[2]SYT20190'!$I$62</f>
        <v>50</v>
      </c>
      <c r="N7" s="20">
        <f>SUM('[2]SYT20151'!$C$7,'[2]SYT20151'!$C$14,'[2]SYT20151'!$C$20,'[2]SYT20151'!$C$27,'[2]SYT20151'!$C$44)+'[2]SYT20151'!$C$62</f>
        <v>146704</v>
      </c>
      <c r="O7" s="20">
        <f>SUM('[2]SYT20151'!$D$7,'[2]SYT20151'!$D$14,'[2]SYT20151'!$D$20,'[2]SYT20151'!$D$27,'[2]SYT20151'!$D$44)+'[2]SYT20151'!$D$62</f>
        <v>75386</v>
      </c>
      <c r="P7" s="20">
        <f>SUM('[2]SYT20151'!$E$7,'[2]SYT20151'!$E$14,'[2]SYT20151'!$E$20,'[2]SYT20151'!$E$27,'[2]SYT20151'!$E$44)+'[2]SYT20151'!$E$62</f>
        <v>71318</v>
      </c>
      <c r="Q7" s="60">
        <f>E7/B7</f>
        <v>13.696</v>
      </c>
      <c r="R7" s="60">
        <f>N7/C7</f>
        <v>392.2566844919786</v>
      </c>
      <c r="S7" s="61">
        <f>N7/E7</f>
        <v>28.56386292834891</v>
      </c>
      <c r="T7" s="62">
        <f>N7/I7</f>
        <v>14.459294303173664</v>
      </c>
    </row>
    <row r="8" spans="1:20" ht="9" customHeight="1">
      <c r="A8" s="51"/>
      <c r="B8" s="168"/>
      <c r="C8" s="155"/>
      <c r="D8" s="155"/>
      <c r="E8" s="20"/>
      <c r="F8" s="22"/>
      <c r="G8" s="22"/>
      <c r="H8" s="22"/>
      <c r="I8" s="20"/>
      <c r="J8" s="22"/>
      <c r="L8" s="180"/>
      <c r="M8" s="155"/>
      <c r="N8" s="22"/>
      <c r="O8" s="22"/>
      <c r="P8" s="22"/>
      <c r="Q8" s="54"/>
      <c r="R8" s="54"/>
      <c r="S8" s="54"/>
      <c r="T8" s="84"/>
    </row>
    <row r="9" spans="1:20" s="39" customFormat="1" ht="10.5" customHeight="1">
      <c r="A9" s="57" t="s">
        <v>127</v>
      </c>
      <c r="B9" s="168">
        <f t="shared" si="0"/>
        <v>69</v>
      </c>
      <c r="C9" s="170">
        <f aca="true" t="shared" si="3" ref="C9:P9">SUM(C10:C14)</f>
        <v>69</v>
      </c>
      <c r="D9" s="171">
        <v>0</v>
      </c>
      <c r="E9" s="20">
        <f t="shared" si="1"/>
        <v>1187</v>
      </c>
      <c r="F9" s="133">
        <f t="shared" si="3"/>
        <v>1075</v>
      </c>
      <c r="G9" s="77">
        <v>0</v>
      </c>
      <c r="H9" s="133">
        <f t="shared" si="3"/>
        <v>112</v>
      </c>
      <c r="I9" s="20">
        <f t="shared" si="2"/>
        <v>2206</v>
      </c>
      <c r="J9" s="133">
        <f t="shared" si="3"/>
        <v>1245</v>
      </c>
      <c r="K9" s="135">
        <f t="shared" si="3"/>
        <v>961</v>
      </c>
      <c r="L9" s="181">
        <f t="shared" si="3"/>
        <v>95</v>
      </c>
      <c r="M9" s="170">
        <f t="shared" si="3"/>
        <v>12</v>
      </c>
      <c r="N9" s="133">
        <f t="shared" si="3"/>
        <v>37209</v>
      </c>
      <c r="O9" s="133">
        <f t="shared" si="3"/>
        <v>19018</v>
      </c>
      <c r="P9" s="133">
        <f t="shared" si="3"/>
        <v>18191</v>
      </c>
      <c r="Q9" s="60">
        <f>E9/B9</f>
        <v>17.202898550724637</v>
      </c>
      <c r="R9" s="60">
        <f>N9/C9</f>
        <v>539.2608695652174</v>
      </c>
      <c r="S9" s="61">
        <f>N9/E9</f>
        <v>31.34709351305813</v>
      </c>
      <c r="T9" s="62">
        <f>N9/I9</f>
        <v>16.867180417044423</v>
      </c>
    </row>
    <row r="10" spans="1:20" ht="10.5" customHeight="1">
      <c r="A10" s="51" t="s">
        <v>2</v>
      </c>
      <c r="B10" s="168">
        <f t="shared" si="0"/>
        <v>7</v>
      </c>
      <c r="C10" s="172">
        <v>7</v>
      </c>
      <c r="D10" s="173">
        <v>0</v>
      </c>
      <c r="E10" s="20">
        <f t="shared" si="1"/>
        <v>137</v>
      </c>
      <c r="F10" s="128">
        <v>115</v>
      </c>
      <c r="G10" s="78">
        <v>0</v>
      </c>
      <c r="H10" s="128">
        <v>22</v>
      </c>
      <c r="I10" s="20">
        <f t="shared" si="2"/>
        <v>241</v>
      </c>
      <c r="J10" s="128">
        <v>144</v>
      </c>
      <c r="K10" s="136">
        <v>97</v>
      </c>
      <c r="L10" s="182">
        <v>10</v>
      </c>
      <c r="M10" s="172">
        <v>1</v>
      </c>
      <c r="N10" s="128">
        <v>3979</v>
      </c>
      <c r="O10" s="128">
        <v>2001</v>
      </c>
      <c r="P10" s="128">
        <v>1978</v>
      </c>
      <c r="Q10" s="54">
        <f aca="true" t="shared" si="4" ref="Q10:Q40">E10/B10</f>
        <v>19.571428571428573</v>
      </c>
      <c r="R10" s="54">
        <f aca="true" t="shared" si="5" ref="R10:R40">N10/C10</f>
        <v>568.4285714285714</v>
      </c>
      <c r="S10" s="55">
        <f aca="true" t="shared" si="6" ref="S10:S40">N10/E10</f>
        <v>29.043795620437955</v>
      </c>
      <c r="T10" s="56">
        <f aca="true" t="shared" si="7" ref="T10:T40">N10/I10</f>
        <v>16.510373443983404</v>
      </c>
    </row>
    <row r="11" spans="1:20" ht="10.5" customHeight="1">
      <c r="A11" s="51" t="s">
        <v>3</v>
      </c>
      <c r="B11" s="168">
        <f t="shared" si="0"/>
        <v>11</v>
      </c>
      <c r="C11" s="172">
        <v>11</v>
      </c>
      <c r="D11" s="173">
        <v>0</v>
      </c>
      <c r="E11" s="20">
        <f t="shared" si="1"/>
        <v>166</v>
      </c>
      <c r="F11" s="128">
        <v>150</v>
      </c>
      <c r="G11" s="78">
        <v>0</v>
      </c>
      <c r="H11" s="128">
        <v>16</v>
      </c>
      <c r="I11" s="20">
        <f t="shared" si="2"/>
        <v>303</v>
      </c>
      <c r="J11" s="128">
        <v>179</v>
      </c>
      <c r="K11" s="136">
        <v>124</v>
      </c>
      <c r="L11" s="182">
        <v>16</v>
      </c>
      <c r="M11" s="172">
        <v>3</v>
      </c>
      <c r="N11" s="128">
        <v>5032</v>
      </c>
      <c r="O11" s="128">
        <v>2554</v>
      </c>
      <c r="P11" s="128">
        <v>2478</v>
      </c>
      <c r="Q11" s="54">
        <f t="shared" si="4"/>
        <v>15.090909090909092</v>
      </c>
      <c r="R11" s="54">
        <f t="shared" si="5"/>
        <v>457.45454545454544</v>
      </c>
      <c r="S11" s="55">
        <f t="shared" si="6"/>
        <v>30.313253012048193</v>
      </c>
      <c r="T11" s="56">
        <f t="shared" si="7"/>
        <v>16.607260726072607</v>
      </c>
    </row>
    <row r="12" spans="1:20" ht="10.5" customHeight="1">
      <c r="A12" s="51" t="s">
        <v>4</v>
      </c>
      <c r="B12" s="168">
        <f t="shared" si="0"/>
        <v>27</v>
      </c>
      <c r="C12" s="172">
        <v>27</v>
      </c>
      <c r="D12" s="173">
        <v>0</v>
      </c>
      <c r="E12" s="20">
        <f t="shared" si="1"/>
        <v>465</v>
      </c>
      <c r="F12" s="128">
        <v>431</v>
      </c>
      <c r="G12" s="78">
        <v>0</v>
      </c>
      <c r="H12" s="128">
        <v>34</v>
      </c>
      <c r="I12" s="20">
        <f t="shared" si="2"/>
        <v>879</v>
      </c>
      <c r="J12" s="128">
        <v>488</v>
      </c>
      <c r="K12" s="136">
        <v>391</v>
      </c>
      <c r="L12" s="182">
        <v>39</v>
      </c>
      <c r="M12" s="172">
        <v>5</v>
      </c>
      <c r="N12" s="128">
        <v>15057</v>
      </c>
      <c r="O12" s="128">
        <v>7716</v>
      </c>
      <c r="P12" s="128">
        <v>7341</v>
      </c>
      <c r="Q12" s="54">
        <f t="shared" si="4"/>
        <v>17.22222222222222</v>
      </c>
      <c r="R12" s="54">
        <f t="shared" si="5"/>
        <v>557.6666666666666</v>
      </c>
      <c r="S12" s="55">
        <f t="shared" si="6"/>
        <v>32.380645161290325</v>
      </c>
      <c r="T12" s="56">
        <f t="shared" si="7"/>
        <v>17.129692832764505</v>
      </c>
    </row>
    <row r="13" spans="1:20" ht="10.5" customHeight="1">
      <c r="A13" s="51" t="s">
        <v>5</v>
      </c>
      <c r="B13" s="168">
        <f t="shared" si="0"/>
        <v>15</v>
      </c>
      <c r="C13" s="172">
        <v>15</v>
      </c>
      <c r="D13" s="173">
        <v>0</v>
      </c>
      <c r="E13" s="20">
        <f t="shared" si="1"/>
        <v>294</v>
      </c>
      <c r="F13" s="128">
        <v>267</v>
      </c>
      <c r="G13" s="78">
        <v>0</v>
      </c>
      <c r="H13" s="128">
        <v>27</v>
      </c>
      <c r="I13" s="20">
        <f t="shared" si="2"/>
        <v>540</v>
      </c>
      <c r="J13" s="128">
        <v>290</v>
      </c>
      <c r="K13" s="136">
        <v>250</v>
      </c>
      <c r="L13" s="182">
        <v>20</v>
      </c>
      <c r="M13" s="172">
        <v>3</v>
      </c>
      <c r="N13" s="128">
        <v>9258</v>
      </c>
      <c r="O13" s="128">
        <v>4774</v>
      </c>
      <c r="P13" s="128">
        <v>4484</v>
      </c>
      <c r="Q13" s="54">
        <f t="shared" si="4"/>
        <v>19.6</v>
      </c>
      <c r="R13" s="54">
        <f t="shared" si="5"/>
        <v>617.2</v>
      </c>
      <c r="S13" s="55">
        <f t="shared" si="6"/>
        <v>31.489795918367346</v>
      </c>
      <c r="T13" s="56">
        <f t="shared" si="7"/>
        <v>17.144444444444446</v>
      </c>
    </row>
    <row r="14" spans="1:20" ht="10.5" customHeight="1">
      <c r="A14" s="51" t="s">
        <v>6</v>
      </c>
      <c r="B14" s="168">
        <f t="shared" si="0"/>
        <v>9</v>
      </c>
      <c r="C14" s="172">
        <v>9</v>
      </c>
      <c r="D14" s="173">
        <v>0</v>
      </c>
      <c r="E14" s="20">
        <f t="shared" si="1"/>
        <v>125</v>
      </c>
      <c r="F14" s="128">
        <v>112</v>
      </c>
      <c r="G14" s="78">
        <v>0</v>
      </c>
      <c r="H14" s="128">
        <v>13</v>
      </c>
      <c r="I14" s="20">
        <f t="shared" si="2"/>
        <v>243</v>
      </c>
      <c r="J14" s="128">
        <v>144</v>
      </c>
      <c r="K14" s="136">
        <v>99</v>
      </c>
      <c r="L14" s="182">
        <v>10</v>
      </c>
      <c r="M14" s="173">
        <v>0</v>
      </c>
      <c r="N14" s="128">
        <v>3883</v>
      </c>
      <c r="O14" s="128">
        <v>1973</v>
      </c>
      <c r="P14" s="128">
        <v>1910</v>
      </c>
      <c r="Q14" s="54">
        <f t="shared" si="4"/>
        <v>13.88888888888889</v>
      </c>
      <c r="R14" s="54">
        <f t="shared" si="5"/>
        <v>431.44444444444446</v>
      </c>
      <c r="S14" s="55">
        <f t="shared" si="6"/>
        <v>31.064</v>
      </c>
      <c r="T14" s="56">
        <f t="shared" si="7"/>
        <v>15.979423868312757</v>
      </c>
    </row>
    <row r="15" spans="1:20" ht="9" customHeight="1">
      <c r="A15" s="51"/>
      <c r="B15" s="168"/>
      <c r="C15" s="155"/>
      <c r="D15" s="155"/>
      <c r="E15" s="20"/>
      <c r="F15" s="22"/>
      <c r="G15" s="22"/>
      <c r="H15" s="22"/>
      <c r="I15" s="20"/>
      <c r="J15" s="22"/>
      <c r="L15" s="180"/>
      <c r="M15" s="155"/>
      <c r="N15" s="22"/>
      <c r="O15" s="22"/>
      <c r="P15" s="22"/>
      <c r="Q15" s="54"/>
      <c r="R15" s="54"/>
      <c r="S15" s="54"/>
      <c r="T15" s="84"/>
    </row>
    <row r="16" spans="1:20" s="39" customFormat="1" ht="11.25" customHeight="1">
      <c r="A16" s="57" t="s">
        <v>128</v>
      </c>
      <c r="B16" s="168">
        <f t="shared" si="0"/>
        <v>73</v>
      </c>
      <c r="C16" s="170">
        <f aca="true" t="shared" si="8" ref="C16:P16">SUM(C17:C22)</f>
        <v>72</v>
      </c>
      <c r="D16" s="170">
        <f t="shared" si="8"/>
        <v>1</v>
      </c>
      <c r="E16" s="20">
        <f t="shared" si="1"/>
        <v>1173</v>
      </c>
      <c r="F16" s="133">
        <f t="shared" si="8"/>
        <v>1026</v>
      </c>
      <c r="G16" s="77">
        <v>0</v>
      </c>
      <c r="H16" s="133">
        <f t="shared" si="8"/>
        <v>147</v>
      </c>
      <c r="I16" s="20">
        <f t="shared" si="2"/>
        <v>2174</v>
      </c>
      <c r="J16" s="133">
        <f t="shared" si="8"/>
        <v>1247</v>
      </c>
      <c r="K16" s="135">
        <f t="shared" si="8"/>
        <v>927</v>
      </c>
      <c r="L16" s="181">
        <f t="shared" si="8"/>
        <v>86</v>
      </c>
      <c r="M16" s="170">
        <f t="shared" si="8"/>
        <v>15</v>
      </c>
      <c r="N16" s="133">
        <f t="shared" si="8"/>
        <v>35003</v>
      </c>
      <c r="O16" s="133">
        <f t="shared" si="8"/>
        <v>18127</v>
      </c>
      <c r="P16" s="133">
        <f t="shared" si="8"/>
        <v>16876</v>
      </c>
      <c r="Q16" s="60">
        <f>E16/B16</f>
        <v>16.068493150684933</v>
      </c>
      <c r="R16" s="60">
        <f>N16/C16</f>
        <v>486.15277777777777</v>
      </c>
      <c r="S16" s="61">
        <f>N16/E16</f>
        <v>29.840579710144926</v>
      </c>
      <c r="T16" s="62">
        <f>N16/I16</f>
        <v>16.10073597056118</v>
      </c>
    </row>
    <row r="17" spans="1:20" ht="11.25" customHeight="1">
      <c r="A17" s="51" t="s">
        <v>7</v>
      </c>
      <c r="B17" s="168">
        <f t="shared" si="0"/>
        <v>21</v>
      </c>
      <c r="C17" s="172">
        <v>20</v>
      </c>
      <c r="D17" s="172">
        <v>1</v>
      </c>
      <c r="E17" s="20">
        <f t="shared" si="1"/>
        <v>344</v>
      </c>
      <c r="F17" s="128">
        <v>309</v>
      </c>
      <c r="G17" s="78">
        <v>0</v>
      </c>
      <c r="H17" s="128">
        <v>35</v>
      </c>
      <c r="I17" s="20">
        <f t="shared" si="2"/>
        <v>638</v>
      </c>
      <c r="J17" s="128">
        <v>341</v>
      </c>
      <c r="K17" s="136">
        <v>297</v>
      </c>
      <c r="L17" s="182">
        <v>23</v>
      </c>
      <c r="M17" s="172">
        <v>2</v>
      </c>
      <c r="N17" s="128">
        <v>10824</v>
      </c>
      <c r="O17" s="128">
        <v>5617</v>
      </c>
      <c r="P17" s="128">
        <v>5207</v>
      </c>
      <c r="Q17" s="54">
        <f t="shared" si="4"/>
        <v>16.38095238095238</v>
      </c>
      <c r="R17" s="54">
        <f t="shared" si="5"/>
        <v>541.2</v>
      </c>
      <c r="S17" s="55">
        <f t="shared" si="6"/>
        <v>31.46511627906977</v>
      </c>
      <c r="T17" s="56">
        <f t="shared" si="7"/>
        <v>16.96551724137931</v>
      </c>
    </row>
    <row r="18" spans="1:20" s="3" customFormat="1" ht="11.25" customHeight="1">
      <c r="A18" s="208" t="s">
        <v>8</v>
      </c>
      <c r="B18" s="168">
        <f t="shared" si="0"/>
        <v>21</v>
      </c>
      <c r="C18" s="172">
        <v>21</v>
      </c>
      <c r="D18" s="173">
        <v>0</v>
      </c>
      <c r="E18" s="168">
        <f t="shared" si="1"/>
        <v>339</v>
      </c>
      <c r="F18" s="184">
        <v>294</v>
      </c>
      <c r="G18" s="173">
        <v>0</v>
      </c>
      <c r="H18" s="184">
        <v>45</v>
      </c>
      <c r="I18" s="168">
        <f t="shared" si="2"/>
        <v>614</v>
      </c>
      <c r="J18" s="184">
        <v>357</v>
      </c>
      <c r="K18" s="185">
        <v>257</v>
      </c>
      <c r="L18" s="182">
        <v>24</v>
      </c>
      <c r="M18" s="172">
        <v>7</v>
      </c>
      <c r="N18" s="184">
        <v>9857</v>
      </c>
      <c r="O18" s="184">
        <v>5042</v>
      </c>
      <c r="P18" s="184">
        <v>4815</v>
      </c>
      <c r="Q18" s="209">
        <f t="shared" si="4"/>
        <v>16.142857142857142</v>
      </c>
      <c r="R18" s="209">
        <f t="shared" si="5"/>
        <v>469.3809523809524</v>
      </c>
      <c r="S18" s="210">
        <f t="shared" si="6"/>
        <v>29.07669616519174</v>
      </c>
      <c r="T18" s="211">
        <f t="shared" si="7"/>
        <v>16.053745928338763</v>
      </c>
    </row>
    <row r="19" spans="1:20" ht="11.25" customHeight="1">
      <c r="A19" s="51" t="s">
        <v>9</v>
      </c>
      <c r="B19" s="168">
        <f t="shared" si="0"/>
        <v>11</v>
      </c>
      <c r="C19" s="172">
        <v>11</v>
      </c>
      <c r="D19" s="173">
        <v>0</v>
      </c>
      <c r="E19" s="20">
        <f t="shared" si="1"/>
        <v>146</v>
      </c>
      <c r="F19" s="128">
        <v>126</v>
      </c>
      <c r="G19" s="78">
        <v>0</v>
      </c>
      <c r="H19" s="128">
        <v>20</v>
      </c>
      <c r="I19" s="20">
        <f t="shared" si="2"/>
        <v>275</v>
      </c>
      <c r="J19" s="128">
        <v>167</v>
      </c>
      <c r="K19" s="136">
        <v>108</v>
      </c>
      <c r="L19" s="182">
        <v>13</v>
      </c>
      <c r="M19" s="172">
        <v>3</v>
      </c>
      <c r="N19" s="128">
        <v>4059</v>
      </c>
      <c r="O19" s="128">
        <v>2127</v>
      </c>
      <c r="P19" s="128">
        <v>1932</v>
      </c>
      <c r="Q19" s="54">
        <f t="shared" si="4"/>
        <v>13.272727272727273</v>
      </c>
      <c r="R19" s="54">
        <f t="shared" si="5"/>
        <v>369</v>
      </c>
      <c r="S19" s="55">
        <f t="shared" si="6"/>
        <v>27.801369863013697</v>
      </c>
      <c r="T19" s="56">
        <f t="shared" si="7"/>
        <v>14.76</v>
      </c>
    </row>
    <row r="20" spans="1:20" ht="11.25" customHeight="1">
      <c r="A20" s="51" t="s">
        <v>10</v>
      </c>
      <c r="B20" s="168">
        <f t="shared" si="0"/>
        <v>9</v>
      </c>
      <c r="C20" s="172">
        <v>9</v>
      </c>
      <c r="D20" s="173">
        <v>0</v>
      </c>
      <c r="E20" s="20">
        <f t="shared" si="1"/>
        <v>146</v>
      </c>
      <c r="F20" s="128">
        <v>130</v>
      </c>
      <c r="G20" s="78">
        <v>0</v>
      </c>
      <c r="H20" s="128">
        <v>16</v>
      </c>
      <c r="I20" s="20">
        <f t="shared" si="2"/>
        <v>270</v>
      </c>
      <c r="J20" s="128">
        <v>156</v>
      </c>
      <c r="K20" s="136">
        <v>114</v>
      </c>
      <c r="L20" s="182">
        <v>11</v>
      </c>
      <c r="M20" s="172">
        <v>2</v>
      </c>
      <c r="N20" s="128">
        <v>4435</v>
      </c>
      <c r="O20" s="128">
        <v>2295</v>
      </c>
      <c r="P20" s="128">
        <v>2140</v>
      </c>
      <c r="Q20" s="54">
        <f t="shared" si="4"/>
        <v>16.22222222222222</v>
      </c>
      <c r="R20" s="54">
        <f t="shared" si="5"/>
        <v>492.77777777777777</v>
      </c>
      <c r="S20" s="55">
        <f t="shared" si="6"/>
        <v>30.376712328767123</v>
      </c>
      <c r="T20" s="56">
        <f t="shared" si="7"/>
        <v>16.425925925925927</v>
      </c>
    </row>
    <row r="21" spans="1:20" ht="11.25" customHeight="1">
      <c r="A21" s="51" t="s">
        <v>11</v>
      </c>
      <c r="B21" s="168">
        <f t="shared" si="0"/>
        <v>6</v>
      </c>
      <c r="C21" s="172">
        <v>6</v>
      </c>
      <c r="D21" s="173">
        <v>0</v>
      </c>
      <c r="E21" s="20">
        <f t="shared" si="1"/>
        <v>111</v>
      </c>
      <c r="F21" s="128">
        <v>90</v>
      </c>
      <c r="G21" s="78">
        <v>0</v>
      </c>
      <c r="H21" s="128">
        <v>21</v>
      </c>
      <c r="I21" s="20">
        <f t="shared" si="2"/>
        <v>209</v>
      </c>
      <c r="J21" s="128">
        <v>127</v>
      </c>
      <c r="K21" s="136">
        <v>82</v>
      </c>
      <c r="L21" s="182">
        <v>9</v>
      </c>
      <c r="M21" s="173">
        <v>0</v>
      </c>
      <c r="N21" s="128">
        <v>3176</v>
      </c>
      <c r="O21" s="128">
        <v>1663</v>
      </c>
      <c r="P21" s="128">
        <v>1513</v>
      </c>
      <c r="Q21" s="54">
        <f t="shared" si="4"/>
        <v>18.5</v>
      </c>
      <c r="R21" s="54">
        <f t="shared" si="5"/>
        <v>529.3333333333334</v>
      </c>
      <c r="S21" s="55">
        <f t="shared" si="6"/>
        <v>28.61261261261261</v>
      </c>
      <c r="T21" s="56">
        <f t="shared" si="7"/>
        <v>15.196172248803828</v>
      </c>
    </row>
    <row r="22" spans="1:20" ht="11.25" customHeight="1">
      <c r="A22" s="51" t="s">
        <v>1</v>
      </c>
      <c r="B22" s="168">
        <f t="shared" si="0"/>
        <v>5</v>
      </c>
      <c r="C22" s="172">
        <v>5</v>
      </c>
      <c r="D22" s="173">
        <v>0</v>
      </c>
      <c r="E22" s="20">
        <f t="shared" si="1"/>
        <v>87</v>
      </c>
      <c r="F22" s="128">
        <v>77</v>
      </c>
      <c r="G22" s="78">
        <v>0</v>
      </c>
      <c r="H22" s="128">
        <v>10</v>
      </c>
      <c r="I22" s="20">
        <f t="shared" si="2"/>
        <v>168</v>
      </c>
      <c r="J22" s="128">
        <v>99</v>
      </c>
      <c r="K22" s="136">
        <v>69</v>
      </c>
      <c r="L22" s="182">
        <v>6</v>
      </c>
      <c r="M22" s="172">
        <v>1</v>
      </c>
      <c r="N22" s="128">
        <v>2652</v>
      </c>
      <c r="O22" s="128">
        <v>1383</v>
      </c>
      <c r="P22" s="128">
        <v>1269</v>
      </c>
      <c r="Q22" s="54">
        <f t="shared" si="4"/>
        <v>17.4</v>
      </c>
      <c r="R22" s="54">
        <f t="shared" si="5"/>
        <v>530.4</v>
      </c>
      <c r="S22" s="55">
        <f t="shared" si="6"/>
        <v>30.482758620689655</v>
      </c>
      <c r="T22" s="56">
        <f t="shared" si="7"/>
        <v>15.785714285714286</v>
      </c>
    </row>
    <row r="23" spans="1:20" ht="9" customHeight="1">
      <c r="A23" s="51"/>
      <c r="B23" s="168"/>
      <c r="C23" s="155"/>
      <c r="D23" s="155"/>
      <c r="E23" s="20"/>
      <c r="F23" s="22"/>
      <c r="G23" s="22"/>
      <c r="H23" s="22"/>
      <c r="I23" s="20"/>
      <c r="J23" s="22"/>
      <c r="L23" s="180"/>
      <c r="M23" s="155"/>
      <c r="N23" s="22"/>
      <c r="O23" s="22"/>
      <c r="P23" s="22"/>
      <c r="Q23" s="54"/>
      <c r="R23" s="54"/>
      <c r="S23" s="54"/>
      <c r="T23" s="84"/>
    </row>
    <row r="24" spans="1:20" s="39" customFormat="1" ht="11.25" customHeight="1">
      <c r="A24" s="57" t="s">
        <v>66</v>
      </c>
      <c r="B24" s="168">
        <f t="shared" si="0"/>
        <v>73</v>
      </c>
      <c r="C24" s="170">
        <f aca="true" t="shared" si="9" ref="C24:P24">SUM(C25:C40)</f>
        <v>73</v>
      </c>
      <c r="D24" s="171">
        <v>0</v>
      </c>
      <c r="E24" s="20">
        <f t="shared" si="1"/>
        <v>934</v>
      </c>
      <c r="F24" s="133">
        <f t="shared" si="9"/>
        <v>755</v>
      </c>
      <c r="G24" s="77">
        <v>0</v>
      </c>
      <c r="H24" s="133">
        <f t="shared" si="9"/>
        <v>179</v>
      </c>
      <c r="I24" s="20">
        <f t="shared" si="2"/>
        <v>1879</v>
      </c>
      <c r="J24" s="133">
        <f t="shared" si="9"/>
        <v>1060</v>
      </c>
      <c r="K24" s="135">
        <f t="shared" si="9"/>
        <v>819</v>
      </c>
      <c r="L24" s="181">
        <f t="shared" si="9"/>
        <v>86</v>
      </c>
      <c r="M24" s="170">
        <f t="shared" si="9"/>
        <v>7</v>
      </c>
      <c r="N24" s="133">
        <f t="shared" si="9"/>
        <v>24402</v>
      </c>
      <c r="O24" s="133">
        <f t="shared" si="9"/>
        <v>12421</v>
      </c>
      <c r="P24" s="133">
        <f t="shared" si="9"/>
        <v>11981</v>
      </c>
      <c r="Q24" s="60">
        <f t="shared" si="4"/>
        <v>12.794520547945206</v>
      </c>
      <c r="R24" s="60">
        <f t="shared" si="5"/>
        <v>334.2739726027397</v>
      </c>
      <c r="S24" s="61">
        <f t="shared" si="6"/>
        <v>26.126338329764454</v>
      </c>
      <c r="T24" s="62">
        <f t="shared" si="7"/>
        <v>12.986695050558808</v>
      </c>
    </row>
    <row r="25" spans="1:20" ht="11.25" customHeight="1">
      <c r="A25" s="51" t="s">
        <v>12</v>
      </c>
      <c r="B25" s="168">
        <f t="shared" si="0"/>
        <v>11</v>
      </c>
      <c r="C25" s="172">
        <v>11</v>
      </c>
      <c r="D25" s="173">
        <v>0</v>
      </c>
      <c r="E25" s="20">
        <f t="shared" si="1"/>
        <v>148</v>
      </c>
      <c r="F25" s="128">
        <v>125</v>
      </c>
      <c r="G25" s="78">
        <v>0</v>
      </c>
      <c r="H25" s="128">
        <v>23</v>
      </c>
      <c r="I25" s="20">
        <f t="shared" si="2"/>
        <v>297</v>
      </c>
      <c r="J25" s="128">
        <v>159</v>
      </c>
      <c r="K25" s="136">
        <v>138</v>
      </c>
      <c r="L25" s="182">
        <v>14</v>
      </c>
      <c r="M25" s="172">
        <v>3</v>
      </c>
      <c r="N25" s="128">
        <v>4127</v>
      </c>
      <c r="O25" s="128">
        <v>2125</v>
      </c>
      <c r="P25" s="128">
        <v>2002</v>
      </c>
      <c r="Q25" s="54">
        <f t="shared" si="4"/>
        <v>13.454545454545455</v>
      </c>
      <c r="R25" s="54">
        <f t="shared" si="5"/>
        <v>375.1818181818182</v>
      </c>
      <c r="S25" s="55">
        <f t="shared" si="6"/>
        <v>27.885135135135137</v>
      </c>
      <c r="T25" s="56">
        <f t="shared" si="7"/>
        <v>13.895622895622896</v>
      </c>
    </row>
    <row r="26" spans="1:20" ht="11.25" customHeight="1">
      <c r="A26" s="51" t="s">
        <v>13</v>
      </c>
      <c r="B26" s="168">
        <f t="shared" si="0"/>
        <v>9</v>
      </c>
      <c r="C26" s="172">
        <v>9</v>
      </c>
      <c r="D26" s="173">
        <v>0</v>
      </c>
      <c r="E26" s="20">
        <f t="shared" si="1"/>
        <v>126</v>
      </c>
      <c r="F26" s="128">
        <v>104</v>
      </c>
      <c r="G26" s="78">
        <v>0</v>
      </c>
      <c r="H26" s="128">
        <v>22</v>
      </c>
      <c r="I26" s="20">
        <f t="shared" si="2"/>
        <v>248</v>
      </c>
      <c r="J26" s="128">
        <v>145</v>
      </c>
      <c r="K26" s="136">
        <v>103</v>
      </c>
      <c r="L26" s="182">
        <v>9</v>
      </c>
      <c r="M26" s="173">
        <v>0</v>
      </c>
      <c r="N26" s="128">
        <v>3370</v>
      </c>
      <c r="O26" s="128">
        <v>1730</v>
      </c>
      <c r="P26" s="128">
        <v>1640</v>
      </c>
      <c r="Q26" s="54">
        <f t="shared" si="4"/>
        <v>14</v>
      </c>
      <c r="R26" s="54">
        <f t="shared" si="5"/>
        <v>374.44444444444446</v>
      </c>
      <c r="S26" s="55">
        <f t="shared" si="6"/>
        <v>26.746031746031747</v>
      </c>
      <c r="T26" s="56">
        <f t="shared" si="7"/>
        <v>13.588709677419354</v>
      </c>
    </row>
    <row r="27" spans="1:20" ht="11.25" customHeight="1">
      <c r="A27" s="51" t="s">
        <v>14</v>
      </c>
      <c r="B27" s="168">
        <f t="shared" si="0"/>
        <v>5</v>
      </c>
      <c r="C27" s="172">
        <v>5</v>
      </c>
      <c r="D27" s="173">
        <v>0</v>
      </c>
      <c r="E27" s="20">
        <f t="shared" si="1"/>
        <v>81</v>
      </c>
      <c r="F27" s="128">
        <v>70</v>
      </c>
      <c r="G27" s="78">
        <v>0</v>
      </c>
      <c r="H27" s="128">
        <v>11</v>
      </c>
      <c r="I27" s="20">
        <f t="shared" si="2"/>
        <v>151</v>
      </c>
      <c r="J27" s="128">
        <v>81</v>
      </c>
      <c r="K27" s="136">
        <v>70</v>
      </c>
      <c r="L27" s="182">
        <v>5</v>
      </c>
      <c r="M27" s="172">
        <v>2</v>
      </c>
      <c r="N27" s="128">
        <v>2359</v>
      </c>
      <c r="O27" s="128">
        <v>1231</v>
      </c>
      <c r="P27" s="128">
        <v>1128</v>
      </c>
      <c r="Q27" s="54">
        <f t="shared" si="4"/>
        <v>16.2</v>
      </c>
      <c r="R27" s="54">
        <f t="shared" si="5"/>
        <v>471.8</v>
      </c>
      <c r="S27" s="55">
        <f t="shared" si="6"/>
        <v>29.123456790123456</v>
      </c>
      <c r="T27" s="56">
        <f t="shared" si="7"/>
        <v>15.62251655629139</v>
      </c>
    </row>
    <row r="28" spans="1:20" ht="11.25" customHeight="1">
      <c r="A28" s="51" t="s">
        <v>15</v>
      </c>
      <c r="B28" s="168">
        <f t="shared" si="0"/>
        <v>4</v>
      </c>
      <c r="C28" s="172">
        <v>4</v>
      </c>
      <c r="D28" s="173">
        <v>0</v>
      </c>
      <c r="E28" s="20">
        <f t="shared" si="1"/>
        <v>68</v>
      </c>
      <c r="F28" s="128">
        <v>49</v>
      </c>
      <c r="G28" s="78">
        <v>0</v>
      </c>
      <c r="H28" s="128">
        <v>19</v>
      </c>
      <c r="I28" s="20">
        <f t="shared" si="2"/>
        <v>125</v>
      </c>
      <c r="J28" s="128">
        <v>81</v>
      </c>
      <c r="K28" s="136">
        <v>44</v>
      </c>
      <c r="L28" s="182">
        <v>4</v>
      </c>
      <c r="M28" s="173">
        <v>0</v>
      </c>
      <c r="N28" s="128">
        <v>1646</v>
      </c>
      <c r="O28" s="128">
        <v>844</v>
      </c>
      <c r="P28" s="128">
        <v>802</v>
      </c>
      <c r="Q28" s="54">
        <f t="shared" si="4"/>
        <v>17</v>
      </c>
      <c r="R28" s="54">
        <f t="shared" si="5"/>
        <v>411.5</v>
      </c>
      <c r="S28" s="55">
        <f t="shared" si="6"/>
        <v>24.205882352941178</v>
      </c>
      <c r="T28" s="56">
        <f t="shared" si="7"/>
        <v>13.168</v>
      </c>
    </row>
    <row r="29" spans="1:20" ht="11.25" customHeight="1">
      <c r="A29" s="51" t="s">
        <v>16</v>
      </c>
      <c r="B29" s="168">
        <f t="shared" si="0"/>
        <v>9</v>
      </c>
      <c r="C29" s="172">
        <v>9</v>
      </c>
      <c r="D29" s="173">
        <v>0</v>
      </c>
      <c r="E29" s="20">
        <f t="shared" si="1"/>
        <v>102</v>
      </c>
      <c r="F29" s="128">
        <v>84</v>
      </c>
      <c r="G29" s="78">
        <v>0</v>
      </c>
      <c r="H29" s="128">
        <v>18</v>
      </c>
      <c r="I29" s="20">
        <f t="shared" si="2"/>
        <v>203</v>
      </c>
      <c r="J29" s="128">
        <v>115</v>
      </c>
      <c r="K29" s="136">
        <v>88</v>
      </c>
      <c r="L29" s="182">
        <v>12</v>
      </c>
      <c r="M29" s="172">
        <v>1</v>
      </c>
      <c r="N29" s="128">
        <v>2670</v>
      </c>
      <c r="O29" s="128">
        <v>1371</v>
      </c>
      <c r="P29" s="128">
        <v>1299</v>
      </c>
      <c r="Q29" s="54">
        <f t="shared" si="4"/>
        <v>11.333333333333334</v>
      </c>
      <c r="R29" s="54">
        <f t="shared" si="5"/>
        <v>296.6666666666667</v>
      </c>
      <c r="S29" s="55">
        <f t="shared" si="6"/>
        <v>26.176470588235293</v>
      </c>
      <c r="T29" s="56">
        <f t="shared" si="7"/>
        <v>13.152709359605911</v>
      </c>
    </row>
    <row r="30" spans="1:20" ht="11.25" customHeight="1">
      <c r="A30" s="51" t="s">
        <v>17</v>
      </c>
      <c r="B30" s="168">
        <f t="shared" si="0"/>
        <v>5</v>
      </c>
      <c r="C30" s="172">
        <v>5</v>
      </c>
      <c r="D30" s="173">
        <v>0</v>
      </c>
      <c r="E30" s="20">
        <f t="shared" si="1"/>
        <v>72</v>
      </c>
      <c r="F30" s="128">
        <v>62</v>
      </c>
      <c r="G30" s="78">
        <v>0</v>
      </c>
      <c r="H30" s="128">
        <v>10</v>
      </c>
      <c r="I30" s="20">
        <f t="shared" si="2"/>
        <v>137</v>
      </c>
      <c r="J30" s="128">
        <v>82</v>
      </c>
      <c r="K30" s="136">
        <v>55</v>
      </c>
      <c r="L30" s="182">
        <v>6</v>
      </c>
      <c r="M30" s="172">
        <v>1</v>
      </c>
      <c r="N30" s="128">
        <v>2094</v>
      </c>
      <c r="O30" s="128">
        <v>1048</v>
      </c>
      <c r="P30" s="128">
        <v>1046</v>
      </c>
      <c r="Q30" s="54">
        <f t="shared" si="4"/>
        <v>14.4</v>
      </c>
      <c r="R30" s="54">
        <f t="shared" si="5"/>
        <v>418.8</v>
      </c>
      <c r="S30" s="55">
        <f t="shared" si="6"/>
        <v>29.083333333333332</v>
      </c>
      <c r="T30" s="56">
        <f t="shared" si="7"/>
        <v>15.284671532846716</v>
      </c>
    </row>
    <row r="31" spans="1:20" ht="11.25" customHeight="1">
      <c r="A31" s="51" t="s">
        <v>18</v>
      </c>
      <c r="B31" s="168">
        <f t="shared" si="0"/>
        <v>3</v>
      </c>
      <c r="C31" s="172">
        <v>3</v>
      </c>
      <c r="D31" s="173">
        <v>0</v>
      </c>
      <c r="E31" s="20">
        <f t="shared" si="1"/>
        <v>45</v>
      </c>
      <c r="F31" s="128">
        <v>35</v>
      </c>
      <c r="G31" s="78">
        <v>0</v>
      </c>
      <c r="H31" s="128">
        <v>10</v>
      </c>
      <c r="I31" s="20">
        <f t="shared" si="2"/>
        <v>90</v>
      </c>
      <c r="J31" s="128">
        <v>54</v>
      </c>
      <c r="K31" s="136">
        <v>36</v>
      </c>
      <c r="L31" s="182">
        <v>5</v>
      </c>
      <c r="M31" s="173">
        <v>0</v>
      </c>
      <c r="N31" s="128">
        <v>1107</v>
      </c>
      <c r="O31" s="128">
        <v>569</v>
      </c>
      <c r="P31" s="128">
        <v>538</v>
      </c>
      <c r="Q31" s="54">
        <f t="shared" si="4"/>
        <v>15</v>
      </c>
      <c r="R31" s="54">
        <f t="shared" si="5"/>
        <v>369</v>
      </c>
      <c r="S31" s="55">
        <f t="shared" si="6"/>
        <v>24.6</v>
      </c>
      <c r="T31" s="56">
        <f t="shared" si="7"/>
        <v>12.3</v>
      </c>
    </row>
    <row r="32" spans="1:20" ht="11.25" customHeight="1">
      <c r="A32" s="51" t="s">
        <v>19</v>
      </c>
      <c r="B32" s="168">
        <f t="shared" si="0"/>
        <v>1</v>
      </c>
      <c r="C32" s="172">
        <v>1</v>
      </c>
      <c r="D32" s="173">
        <v>0</v>
      </c>
      <c r="E32" s="20">
        <f t="shared" si="1"/>
        <v>20</v>
      </c>
      <c r="F32" s="128">
        <v>16</v>
      </c>
      <c r="G32" s="78">
        <v>0</v>
      </c>
      <c r="H32" s="128">
        <v>4</v>
      </c>
      <c r="I32" s="20">
        <f t="shared" si="2"/>
        <v>37</v>
      </c>
      <c r="J32" s="128">
        <v>22</v>
      </c>
      <c r="K32" s="136">
        <v>15</v>
      </c>
      <c r="L32" s="182">
        <v>1</v>
      </c>
      <c r="M32" s="173">
        <v>0</v>
      </c>
      <c r="N32" s="128">
        <v>545</v>
      </c>
      <c r="O32" s="128">
        <v>265</v>
      </c>
      <c r="P32" s="128">
        <v>280</v>
      </c>
      <c r="Q32" s="54">
        <f t="shared" si="4"/>
        <v>20</v>
      </c>
      <c r="R32" s="54">
        <f t="shared" si="5"/>
        <v>545</v>
      </c>
      <c r="S32" s="55">
        <f t="shared" si="6"/>
        <v>27.25</v>
      </c>
      <c r="T32" s="56">
        <f t="shared" si="7"/>
        <v>14.72972972972973</v>
      </c>
    </row>
    <row r="33" spans="1:20" ht="11.25" customHeight="1">
      <c r="A33" s="51" t="s">
        <v>20</v>
      </c>
      <c r="B33" s="168">
        <f t="shared" si="0"/>
        <v>1</v>
      </c>
      <c r="C33" s="172">
        <v>1</v>
      </c>
      <c r="D33" s="173">
        <v>0</v>
      </c>
      <c r="E33" s="20">
        <f t="shared" si="1"/>
        <v>13</v>
      </c>
      <c r="F33" s="128">
        <v>11</v>
      </c>
      <c r="G33" s="78">
        <v>0</v>
      </c>
      <c r="H33" s="128">
        <v>2</v>
      </c>
      <c r="I33" s="20">
        <f t="shared" si="2"/>
        <v>27</v>
      </c>
      <c r="J33" s="128">
        <v>12</v>
      </c>
      <c r="K33" s="136">
        <v>15</v>
      </c>
      <c r="L33" s="182">
        <v>1</v>
      </c>
      <c r="M33" s="173">
        <v>0</v>
      </c>
      <c r="N33" s="128">
        <v>350</v>
      </c>
      <c r="O33" s="128">
        <v>163</v>
      </c>
      <c r="P33" s="128">
        <v>187</v>
      </c>
      <c r="Q33" s="54">
        <f t="shared" si="4"/>
        <v>13</v>
      </c>
      <c r="R33" s="54">
        <f t="shared" si="5"/>
        <v>350</v>
      </c>
      <c r="S33" s="55">
        <f t="shared" si="6"/>
        <v>26.923076923076923</v>
      </c>
      <c r="T33" s="56">
        <f t="shared" si="7"/>
        <v>12.962962962962964</v>
      </c>
    </row>
    <row r="34" spans="1:20" ht="11.25" customHeight="1">
      <c r="A34" s="51" t="s">
        <v>21</v>
      </c>
      <c r="B34" s="168">
        <f t="shared" si="0"/>
        <v>7</v>
      </c>
      <c r="C34" s="172">
        <v>7</v>
      </c>
      <c r="D34" s="173">
        <v>0</v>
      </c>
      <c r="E34" s="20">
        <f t="shared" si="1"/>
        <v>69</v>
      </c>
      <c r="F34" s="128">
        <v>54</v>
      </c>
      <c r="G34" s="78">
        <v>0</v>
      </c>
      <c r="H34" s="128">
        <v>15</v>
      </c>
      <c r="I34" s="20">
        <f t="shared" si="2"/>
        <v>153</v>
      </c>
      <c r="J34" s="128">
        <v>85</v>
      </c>
      <c r="K34" s="136">
        <v>68</v>
      </c>
      <c r="L34" s="182">
        <v>9</v>
      </c>
      <c r="M34" s="173">
        <v>0</v>
      </c>
      <c r="N34" s="128">
        <v>1701</v>
      </c>
      <c r="O34" s="128">
        <v>863</v>
      </c>
      <c r="P34" s="128">
        <v>838</v>
      </c>
      <c r="Q34" s="54">
        <f t="shared" si="4"/>
        <v>9.857142857142858</v>
      </c>
      <c r="R34" s="54">
        <f t="shared" si="5"/>
        <v>243</v>
      </c>
      <c r="S34" s="55">
        <f t="shared" si="6"/>
        <v>24.652173913043477</v>
      </c>
      <c r="T34" s="56">
        <f t="shared" si="7"/>
        <v>11.117647058823529</v>
      </c>
    </row>
    <row r="35" spans="1:20" ht="11.25" customHeight="1">
      <c r="A35" s="51" t="s">
        <v>67</v>
      </c>
      <c r="B35" s="168">
        <f t="shared" si="0"/>
        <v>1</v>
      </c>
      <c r="C35" s="172">
        <v>1</v>
      </c>
      <c r="D35" s="173">
        <v>0</v>
      </c>
      <c r="E35" s="20">
        <f t="shared" si="1"/>
        <v>8</v>
      </c>
      <c r="F35" s="128">
        <v>6</v>
      </c>
      <c r="G35" s="78">
        <v>0</v>
      </c>
      <c r="H35" s="128">
        <v>2</v>
      </c>
      <c r="I35" s="20">
        <f t="shared" si="2"/>
        <v>16</v>
      </c>
      <c r="J35" s="128">
        <v>7</v>
      </c>
      <c r="K35" s="136">
        <v>9</v>
      </c>
      <c r="L35" s="182">
        <v>1</v>
      </c>
      <c r="M35" s="173">
        <v>0</v>
      </c>
      <c r="N35" s="128">
        <v>131</v>
      </c>
      <c r="O35" s="128">
        <v>77</v>
      </c>
      <c r="P35" s="128">
        <v>54</v>
      </c>
      <c r="Q35" s="54">
        <f t="shared" si="4"/>
        <v>8</v>
      </c>
      <c r="R35" s="54">
        <f t="shared" si="5"/>
        <v>131</v>
      </c>
      <c r="S35" s="55">
        <f t="shared" si="6"/>
        <v>16.375</v>
      </c>
      <c r="T35" s="56">
        <f t="shared" si="7"/>
        <v>8.1875</v>
      </c>
    </row>
    <row r="36" spans="1:20" ht="11.25" customHeight="1">
      <c r="A36" s="51" t="s">
        <v>22</v>
      </c>
      <c r="B36" s="168">
        <f t="shared" si="0"/>
        <v>1</v>
      </c>
      <c r="C36" s="172">
        <v>1</v>
      </c>
      <c r="D36" s="173">
        <v>0</v>
      </c>
      <c r="E36" s="20">
        <f t="shared" si="1"/>
        <v>13</v>
      </c>
      <c r="F36" s="128">
        <v>11</v>
      </c>
      <c r="G36" s="78">
        <v>0</v>
      </c>
      <c r="H36" s="128">
        <v>2</v>
      </c>
      <c r="I36" s="20">
        <f t="shared" si="2"/>
        <v>26</v>
      </c>
      <c r="J36" s="128">
        <v>16</v>
      </c>
      <c r="K36" s="136">
        <v>10</v>
      </c>
      <c r="L36" s="182">
        <v>1</v>
      </c>
      <c r="M36" s="173">
        <v>0</v>
      </c>
      <c r="N36" s="128">
        <v>328</v>
      </c>
      <c r="O36" s="128">
        <v>165</v>
      </c>
      <c r="P36" s="128">
        <v>163</v>
      </c>
      <c r="Q36" s="54">
        <f t="shared" si="4"/>
        <v>13</v>
      </c>
      <c r="R36" s="54">
        <f t="shared" si="5"/>
        <v>328</v>
      </c>
      <c r="S36" s="55">
        <f t="shared" si="6"/>
        <v>25.23076923076923</v>
      </c>
      <c r="T36" s="56">
        <f t="shared" si="7"/>
        <v>12.615384615384615</v>
      </c>
    </row>
    <row r="37" spans="1:20" ht="11.25" customHeight="1">
      <c r="A37" s="51" t="s">
        <v>23</v>
      </c>
      <c r="B37" s="168">
        <f t="shared" si="0"/>
        <v>1</v>
      </c>
      <c r="C37" s="172">
        <v>1</v>
      </c>
      <c r="D37" s="173">
        <v>0</v>
      </c>
      <c r="E37" s="20">
        <f t="shared" si="1"/>
        <v>11</v>
      </c>
      <c r="F37" s="128">
        <v>9</v>
      </c>
      <c r="G37" s="78">
        <v>0</v>
      </c>
      <c r="H37" s="128">
        <v>2</v>
      </c>
      <c r="I37" s="20">
        <f t="shared" si="2"/>
        <v>25</v>
      </c>
      <c r="J37" s="128">
        <v>18</v>
      </c>
      <c r="K37" s="136">
        <v>7</v>
      </c>
      <c r="L37" s="182">
        <v>1</v>
      </c>
      <c r="M37" s="173">
        <v>0</v>
      </c>
      <c r="N37" s="128">
        <v>278</v>
      </c>
      <c r="O37" s="128">
        <v>136</v>
      </c>
      <c r="P37" s="128">
        <v>142</v>
      </c>
      <c r="Q37" s="54">
        <f t="shared" si="4"/>
        <v>11</v>
      </c>
      <c r="R37" s="54">
        <f t="shared" si="5"/>
        <v>278</v>
      </c>
      <c r="S37" s="55">
        <f t="shared" si="6"/>
        <v>25.272727272727273</v>
      </c>
      <c r="T37" s="56">
        <f t="shared" si="7"/>
        <v>11.12</v>
      </c>
    </row>
    <row r="38" spans="1:20" ht="11.25" customHeight="1">
      <c r="A38" s="51" t="s">
        <v>24</v>
      </c>
      <c r="B38" s="168">
        <f t="shared" si="0"/>
        <v>7</v>
      </c>
      <c r="C38" s="172">
        <v>7</v>
      </c>
      <c r="D38" s="173">
        <v>0</v>
      </c>
      <c r="E38" s="20">
        <f t="shared" si="1"/>
        <v>56</v>
      </c>
      <c r="F38" s="128">
        <v>41</v>
      </c>
      <c r="G38" s="78">
        <v>0</v>
      </c>
      <c r="H38" s="128">
        <v>15</v>
      </c>
      <c r="I38" s="20">
        <f t="shared" si="2"/>
        <v>131</v>
      </c>
      <c r="J38" s="128">
        <v>71</v>
      </c>
      <c r="K38" s="136">
        <v>60</v>
      </c>
      <c r="L38" s="182">
        <v>8</v>
      </c>
      <c r="M38" s="173">
        <v>0</v>
      </c>
      <c r="N38" s="128">
        <v>1228</v>
      </c>
      <c r="O38" s="128">
        <v>623</v>
      </c>
      <c r="P38" s="128">
        <v>605</v>
      </c>
      <c r="Q38" s="54">
        <f t="shared" si="4"/>
        <v>8</v>
      </c>
      <c r="R38" s="54">
        <f t="shared" si="5"/>
        <v>175.42857142857142</v>
      </c>
      <c r="S38" s="55">
        <f t="shared" si="6"/>
        <v>21.928571428571427</v>
      </c>
      <c r="T38" s="56">
        <f t="shared" si="7"/>
        <v>9.374045801526718</v>
      </c>
    </row>
    <row r="39" spans="1:20" ht="11.25" customHeight="1">
      <c r="A39" s="51" t="s">
        <v>25</v>
      </c>
      <c r="B39" s="168">
        <f t="shared" si="0"/>
        <v>5</v>
      </c>
      <c r="C39" s="172">
        <v>5</v>
      </c>
      <c r="D39" s="173">
        <v>0</v>
      </c>
      <c r="E39" s="20">
        <f t="shared" si="1"/>
        <v>67</v>
      </c>
      <c r="F39" s="128">
        <v>52</v>
      </c>
      <c r="G39" s="78">
        <v>0</v>
      </c>
      <c r="H39" s="128">
        <v>15</v>
      </c>
      <c r="I39" s="20">
        <f t="shared" si="2"/>
        <v>136</v>
      </c>
      <c r="J39" s="128">
        <v>70</v>
      </c>
      <c r="K39" s="136">
        <v>66</v>
      </c>
      <c r="L39" s="182">
        <v>6</v>
      </c>
      <c r="M39" s="173">
        <v>0</v>
      </c>
      <c r="N39" s="128">
        <v>1628</v>
      </c>
      <c r="O39" s="128">
        <v>813</v>
      </c>
      <c r="P39" s="128">
        <v>815</v>
      </c>
      <c r="Q39" s="54">
        <f t="shared" si="4"/>
        <v>13.4</v>
      </c>
      <c r="R39" s="54">
        <f t="shared" si="5"/>
        <v>325.6</v>
      </c>
      <c r="S39" s="55">
        <f t="shared" si="6"/>
        <v>24.29850746268657</v>
      </c>
      <c r="T39" s="56">
        <f t="shared" si="7"/>
        <v>11.970588235294118</v>
      </c>
    </row>
    <row r="40" spans="1:20" ht="11.25" customHeight="1">
      <c r="A40" s="64" t="s">
        <v>26</v>
      </c>
      <c r="B40" s="216">
        <f t="shared" si="0"/>
        <v>3</v>
      </c>
      <c r="C40" s="174">
        <v>3</v>
      </c>
      <c r="D40" s="175">
        <v>0</v>
      </c>
      <c r="E40" s="217">
        <f t="shared" si="1"/>
        <v>35</v>
      </c>
      <c r="F40" s="129">
        <v>26</v>
      </c>
      <c r="G40" s="68">
        <v>0</v>
      </c>
      <c r="H40" s="129">
        <v>9</v>
      </c>
      <c r="I40" s="217">
        <f t="shared" si="2"/>
        <v>77</v>
      </c>
      <c r="J40" s="129">
        <v>42</v>
      </c>
      <c r="K40" s="137">
        <v>35</v>
      </c>
      <c r="L40" s="183">
        <v>3</v>
      </c>
      <c r="M40" s="175">
        <v>0</v>
      </c>
      <c r="N40" s="129">
        <v>840</v>
      </c>
      <c r="O40" s="129">
        <v>398</v>
      </c>
      <c r="P40" s="129">
        <v>442</v>
      </c>
      <c r="Q40" s="69">
        <f t="shared" si="4"/>
        <v>11.666666666666666</v>
      </c>
      <c r="R40" s="69">
        <f t="shared" si="5"/>
        <v>280</v>
      </c>
      <c r="S40" s="70">
        <f t="shared" si="6"/>
        <v>24</v>
      </c>
      <c r="T40" s="71">
        <f t="shared" si="7"/>
        <v>10.909090909090908</v>
      </c>
    </row>
  </sheetData>
  <sheetProtection/>
  <mergeCells count="10">
    <mergeCell ref="A2:A3"/>
    <mergeCell ref="B2:D2"/>
    <mergeCell ref="E2:H2"/>
    <mergeCell ref="I2:K2"/>
    <mergeCell ref="S2:S3"/>
    <mergeCell ref="T2:T3"/>
    <mergeCell ref="L2:L3"/>
    <mergeCell ref="M2:M3"/>
    <mergeCell ref="N2:P2"/>
    <mergeCell ref="Q2:R2"/>
  </mergeCells>
  <printOptions horizontalCentered="1"/>
  <pageMargins left="0.2755905511811024" right="0.2755905511811024" top="0.3937007874015748" bottom="0.5118110236220472" header="0.2755905511811024" footer="0.2362204724409449"/>
  <pageSetup firstPageNumber="46" useFirstPageNumber="1" horizontalDpi="600" verticalDpi="600" orientation="portrait" paperSize="165" scale="185" r:id="rId1"/>
  <headerFooter alignWithMargins="0">
    <oddFooter>&amp;C&amp;"ＭＳ 明朝,標準"&amp;9－ &amp;P －</oddFooter>
  </headerFooter>
  <colBreaks count="1" manualBreakCount="1">
    <brk id="11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T49"/>
  <sheetViews>
    <sheetView zoomScale="130" zoomScaleNormal="13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6" sqref="U6"/>
    </sheetView>
  </sheetViews>
  <sheetFormatPr defaultColWidth="9.00390625" defaultRowHeight="13.5"/>
  <cols>
    <col min="1" max="1" width="9.625" style="34" customWidth="1"/>
    <col min="2" max="4" width="3.00390625" style="34" customWidth="1"/>
    <col min="5" max="5" width="4.375" style="34" customWidth="1"/>
    <col min="6" max="6" width="4.125" style="34" customWidth="1"/>
    <col min="7" max="8" width="3.00390625" style="34" customWidth="1"/>
    <col min="9" max="9" width="4.375" style="34" customWidth="1"/>
    <col min="10" max="11" width="4.125" style="34" customWidth="1"/>
    <col min="12" max="13" width="5.125" style="3" customWidth="1"/>
    <col min="14" max="16" width="5.25390625" style="3" customWidth="1"/>
    <col min="17" max="20" width="4.875" style="34" customWidth="1"/>
    <col min="21" max="16384" width="9.00390625" style="34" customWidth="1"/>
  </cols>
  <sheetData>
    <row r="1" spans="1:20" ht="18.75" customHeight="1">
      <c r="A1" s="270" t="s">
        <v>54</v>
      </c>
      <c r="B1" s="288" t="s">
        <v>73</v>
      </c>
      <c r="C1" s="288"/>
      <c r="D1" s="288"/>
      <c r="E1" s="288" t="s">
        <v>55</v>
      </c>
      <c r="F1" s="288"/>
      <c r="G1" s="288"/>
      <c r="H1" s="288"/>
      <c r="I1" s="288" t="s">
        <v>56</v>
      </c>
      <c r="J1" s="288"/>
      <c r="K1" s="304"/>
      <c r="L1" s="298" t="s">
        <v>116</v>
      </c>
      <c r="M1" s="300" t="s">
        <v>115</v>
      </c>
      <c r="N1" s="303" t="s">
        <v>74</v>
      </c>
      <c r="O1" s="303"/>
      <c r="P1" s="303"/>
      <c r="Q1" s="275" t="s">
        <v>97</v>
      </c>
      <c r="R1" s="272"/>
      <c r="S1" s="275" t="s">
        <v>77</v>
      </c>
      <c r="T1" s="277" t="s">
        <v>78</v>
      </c>
    </row>
    <row r="2" spans="1:20" ht="18.75" customHeight="1">
      <c r="A2" s="302"/>
      <c r="B2" s="35" t="s">
        <v>58</v>
      </c>
      <c r="C2" s="35" t="s">
        <v>59</v>
      </c>
      <c r="D2" s="35" t="s">
        <v>60</v>
      </c>
      <c r="E2" s="35" t="s">
        <v>58</v>
      </c>
      <c r="F2" s="35" t="s">
        <v>61</v>
      </c>
      <c r="G2" s="35" t="s">
        <v>62</v>
      </c>
      <c r="H2" s="35" t="s">
        <v>63</v>
      </c>
      <c r="I2" s="35" t="s">
        <v>58</v>
      </c>
      <c r="J2" s="35" t="s">
        <v>64</v>
      </c>
      <c r="K2" s="46" t="s">
        <v>65</v>
      </c>
      <c r="L2" s="299"/>
      <c r="M2" s="301"/>
      <c r="N2" s="13" t="s">
        <v>58</v>
      </c>
      <c r="O2" s="13" t="s">
        <v>64</v>
      </c>
      <c r="P2" s="13" t="s">
        <v>65</v>
      </c>
      <c r="Q2" s="36" t="s">
        <v>99</v>
      </c>
      <c r="R2" s="36" t="s">
        <v>76</v>
      </c>
      <c r="S2" s="296"/>
      <c r="T2" s="297"/>
    </row>
    <row r="3" spans="1:20" ht="3" customHeight="1">
      <c r="A3" s="47"/>
      <c r="B3" s="72"/>
      <c r="C3" s="72"/>
      <c r="D3" s="72"/>
      <c r="E3" s="74"/>
      <c r="F3" s="72"/>
      <c r="G3" s="75"/>
      <c r="H3" s="72"/>
      <c r="I3" s="75"/>
      <c r="J3" s="72"/>
      <c r="K3" s="75"/>
      <c r="L3" s="186"/>
      <c r="M3" s="187"/>
      <c r="N3" s="202"/>
      <c r="O3" s="187"/>
      <c r="P3" s="202"/>
      <c r="Q3" s="85"/>
      <c r="R3" s="76"/>
      <c r="S3" s="123"/>
      <c r="T3" s="74"/>
    </row>
    <row r="4" spans="1:20" s="39" customFormat="1" ht="9.75" customHeight="1">
      <c r="A4" s="57" t="s">
        <v>132</v>
      </c>
      <c r="B4" s="104">
        <f aca="true" t="shared" si="0" ref="B4:B39">SUM(C4:D4)</f>
        <v>35</v>
      </c>
      <c r="C4" s="104">
        <f aca="true" t="shared" si="1" ref="C4:P4">SUM(C5:C21)</f>
        <v>35</v>
      </c>
      <c r="D4" s="148">
        <v>0</v>
      </c>
      <c r="E4" s="104">
        <f>SUM(F4:H4)</f>
        <v>375</v>
      </c>
      <c r="F4" s="104">
        <f t="shared" si="1"/>
        <v>304</v>
      </c>
      <c r="G4" s="148">
        <v>0</v>
      </c>
      <c r="H4" s="104">
        <f t="shared" si="1"/>
        <v>71</v>
      </c>
      <c r="I4" s="104">
        <f aca="true" t="shared" si="2" ref="I4:I35">SUM(J4:K4)</f>
        <v>829</v>
      </c>
      <c r="J4" s="104">
        <f t="shared" si="1"/>
        <v>461</v>
      </c>
      <c r="K4" s="103">
        <f t="shared" si="1"/>
        <v>368</v>
      </c>
      <c r="L4" s="181">
        <f t="shared" si="1"/>
        <v>39</v>
      </c>
      <c r="M4" s="170">
        <f t="shared" si="1"/>
        <v>5</v>
      </c>
      <c r="N4" s="203">
        <f t="shared" si="1"/>
        <v>9319</v>
      </c>
      <c r="O4" s="203">
        <f t="shared" si="1"/>
        <v>4753</v>
      </c>
      <c r="P4" s="203">
        <f t="shared" si="1"/>
        <v>4566</v>
      </c>
      <c r="Q4" s="86">
        <f>E4/B4</f>
        <v>10.714285714285714</v>
      </c>
      <c r="R4" s="60">
        <f aca="true" t="shared" si="3" ref="R4:R39">N4/C4</f>
        <v>266.25714285714287</v>
      </c>
      <c r="S4" s="61">
        <f aca="true" t="shared" si="4" ref="S4:S39">N4/E4</f>
        <v>24.850666666666665</v>
      </c>
      <c r="T4" s="62">
        <f aca="true" t="shared" si="5" ref="T4:T39">N4/I4</f>
        <v>11.241254523522317</v>
      </c>
    </row>
    <row r="5" spans="1:20" ht="9.75" customHeight="1">
      <c r="A5" s="51" t="s">
        <v>27</v>
      </c>
      <c r="B5" s="108">
        <f t="shared" si="0"/>
        <v>4</v>
      </c>
      <c r="C5" s="108">
        <v>4</v>
      </c>
      <c r="D5" s="125">
        <v>0</v>
      </c>
      <c r="E5" s="104">
        <f aca="true" t="shared" si="6" ref="E5:E39">SUM(F5:H5)</f>
        <v>51</v>
      </c>
      <c r="F5" s="108">
        <v>41</v>
      </c>
      <c r="G5" s="125">
        <v>0</v>
      </c>
      <c r="H5" s="108">
        <v>10</v>
      </c>
      <c r="I5" s="108">
        <f t="shared" si="2"/>
        <v>113</v>
      </c>
      <c r="J5" s="108">
        <v>66</v>
      </c>
      <c r="K5" s="105">
        <v>47</v>
      </c>
      <c r="L5" s="182">
        <v>5</v>
      </c>
      <c r="M5" s="188">
        <v>0</v>
      </c>
      <c r="N5" s="184">
        <v>1337</v>
      </c>
      <c r="O5" s="184">
        <v>701</v>
      </c>
      <c r="P5" s="184">
        <v>636</v>
      </c>
      <c r="Q5" s="87">
        <f aca="true" t="shared" si="7" ref="Q5:Q39">E5/B5</f>
        <v>12.75</v>
      </c>
      <c r="R5" s="54">
        <f t="shared" si="3"/>
        <v>334.25</v>
      </c>
      <c r="S5" s="55">
        <f t="shared" si="4"/>
        <v>26.215686274509803</v>
      </c>
      <c r="T5" s="56">
        <f t="shared" si="5"/>
        <v>11.831858407079647</v>
      </c>
    </row>
    <row r="6" spans="1:20" ht="9.75" customHeight="1">
      <c r="A6" s="51" t="s">
        <v>28</v>
      </c>
      <c r="B6" s="108">
        <f t="shared" si="0"/>
        <v>5</v>
      </c>
      <c r="C6" s="108">
        <v>5</v>
      </c>
      <c r="D6" s="125">
        <v>0</v>
      </c>
      <c r="E6" s="104">
        <f t="shared" si="6"/>
        <v>47</v>
      </c>
      <c r="F6" s="108">
        <v>37</v>
      </c>
      <c r="G6" s="125">
        <v>0</v>
      </c>
      <c r="H6" s="108">
        <v>10</v>
      </c>
      <c r="I6" s="108">
        <f t="shared" si="2"/>
        <v>107</v>
      </c>
      <c r="J6" s="108">
        <v>58</v>
      </c>
      <c r="K6" s="105">
        <v>49</v>
      </c>
      <c r="L6" s="182">
        <v>6</v>
      </c>
      <c r="M6" s="172">
        <v>1</v>
      </c>
      <c r="N6" s="184">
        <v>1110</v>
      </c>
      <c r="O6" s="184">
        <v>584</v>
      </c>
      <c r="P6" s="184">
        <v>526</v>
      </c>
      <c r="Q6" s="87">
        <f t="shared" si="7"/>
        <v>9.4</v>
      </c>
      <c r="R6" s="54">
        <f t="shared" si="3"/>
        <v>222</v>
      </c>
      <c r="S6" s="55">
        <f t="shared" si="4"/>
        <v>23.617021276595743</v>
      </c>
      <c r="T6" s="56">
        <f t="shared" si="5"/>
        <v>10.373831775700934</v>
      </c>
    </row>
    <row r="7" spans="1:20" ht="9.75" customHeight="1">
      <c r="A7" s="51" t="s">
        <v>88</v>
      </c>
      <c r="B7" s="108">
        <f t="shared" si="0"/>
        <v>3</v>
      </c>
      <c r="C7" s="108">
        <v>3</v>
      </c>
      <c r="D7" s="125">
        <v>0</v>
      </c>
      <c r="E7" s="104">
        <f t="shared" si="6"/>
        <v>42</v>
      </c>
      <c r="F7" s="108">
        <v>36</v>
      </c>
      <c r="G7" s="125">
        <v>0</v>
      </c>
      <c r="H7" s="108">
        <v>6</v>
      </c>
      <c r="I7" s="108">
        <f t="shared" si="2"/>
        <v>89</v>
      </c>
      <c r="J7" s="108">
        <v>49</v>
      </c>
      <c r="K7" s="105">
        <v>40</v>
      </c>
      <c r="L7" s="182">
        <v>4</v>
      </c>
      <c r="M7" s="189">
        <v>0</v>
      </c>
      <c r="N7" s="184">
        <v>1135</v>
      </c>
      <c r="O7" s="184">
        <v>568</v>
      </c>
      <c r="P7" s="184">
        <v>567</v>
      </c>
      <c r="Q7" s="87">
        <f t="shared" si="7"/>
        <v>14</v>
      </c>
      <c r="R7" s="54">
        <f t="shared" si="3"/>
        <v>378.3333333333333</v>
      </c>
      <c r="S7" s="55">
        <f t="shared" si="4"/>
        <v>27.023809523809526</v>
      </c>
      <c r="T7" s="56">
        <f t="shared" si="5"/>
        <v>12.752808988764045</v>
      </c>
    </row>
    <row r="8" spans="1:20" ht="9.75" customHeight="1">
      <c r="A8" s="51" t="s">
        <v>29</v>
      </c>
      <c r="B8" s="108">
        <f t="shared" si="0"/>
        <v>1</v>
      </c>
      <c r="C8" s="108">
        <v>1</v>
      </c>
      <c r="D8" s="125">
        <v>0</v>
      </c>
      <c r="E8" s="104">
        <f t="shared" si="6"/>
        <v>11</v>
      </c>
      <c r="F8" s="108">
        <v>9</v>
      </c>
      <c r="G8" s="125">
        <v>0</v>
      </c>
      <c r="H8" s="108">
        <v>2</v>
      </c>
      <c r="I8" s="108">
        <f t="shared" si="2"/>
        <v>24</v>
      </c>
      <c r="J8" s="108">
        <v>13</v>
      </c>
      <c r="K8" s="105">
        <v>11</v>
      </c>
      <c r="L8" s="182">
        <v>1</v>
      </c>
      <c r="M8" s="189">
        <v>0</v>
      </c>
      <c r="N8" s="184">
        <v>310</v>
      </c>
      <c r="O8" s="184">
        <v>155</v>
      </c>
      <c r="P8" s="184">
        <v>155</v>
      </c>
      <c r="Q8" s="87">
        <f t="shared" si="7"/>
        <v>11</v>
      </c>
      <c r="R8" s="54">
        <f t="shared" si="3"/>
        <v>310</v>
      </c>
      <c r="S8" s="55">
        <f t="shared" si="4"/>
        <v>28.181818181818183</v>
      </c>
      <c r="T8" s="56">
        <f t="shared" si="5"/>
        <v>12.916666666666666</v>
      </c>
    </row>
    <row r="9" spans="1:20" ht="9.75" customHeight="1">
      <c r="A9" s="51" t="s">
        <v>30</v>
      </c>
      <c r="B9" s="108">
        <f t="shared" si="0"/>
        <v>2</v>
      </c>
      <c r="C9" s="108">
        <v>2</v>
      </c>
      <c r="D9" s="125">
        <v>0</v>
      </c>
      <c r="E9" s="104">
        <f t="shared" si="6"/>
        <v>24</v>
      </c>
      <c r="F9" s="108">
        <v>18</v>
      </c>
      <c r="G9" s="125">
        <v>0</v>
      </c>
      <c r="H9" s="108">
        <v>6</v>
      </c>
      <c r="I9" s="108">
        <f t="shared" si="2"/>
        <v>54</v>
      </c>
      <c r="J9" s="108">
        <v>26</v>
      </c>
      <c r="K9" s="105">
        <v>28</v>
      </c>
      <c r="L9" s="182">
        <v>2</v>
      </c>
      <c r="M9" s="189">
        <v>0</v>
      </c>
      <c r="N9" s="184">
        <v>576</v>
      </c>
      <c r="O9" s="184">
        <v>304</v>
      </c>
      <c r="P9" s="184">
        <v>272</v>
      </c>
      <c r="Q9" s="87">
        <f t="shared" si="7"/>
        <v>12</v>
      </c>
      <c r="R9" s="54">
        <f t="shared" si="3"/>
        <v>288</v>
      </c>
      <c r="S9" s="55">
        <f t="shared" si="4"/>
        <v>24</v>
      </c>
      <c r="T9" s="56">
        <f t="shared" si="5"/>
        <v>10.666666666666666</v>
      </c>
    </row>
    <row r="10" spans="1:20" ht="9.75" customHeight="1">
      <c r="A10" s="51" t="s">
        <v>31</v>
      </c>
      <c r="B10" s="108">
        <f t="shared" si="0"/>
        <v>1</v>
      </c>
      <c r="C10" s="108">
        <v>1</v>
      </c>
      <c r="D10" s="125">
        <v>0</v>
      </c>
      <c r="E10" s="104">
        <f t="shared" si="6"/>
        <v>8</v>
      </c>
      <c r="F10" s="108">
        <v>6</v>
      </c>
      <c r="G10" s="125">
        <v>0</v>
      </c>
      <c r="H10" s="108">
        <v>2</v>
      </c>
      <c r="I10" s="108">
        <f t="shared" si="2"/>
        <v>18</v>
      </c>
      <c r="J10" s="108">
        <v>9</v>
      </c>
      <c r="K10" s="105">
        <v>9</v>
      </c>
      <c r="L10" s="182">
        <v>1</v>
      </c>
      <c r="M10" s="189">
        <v>0</v>
      </c>
      <c r="N10" s="184">
        <v>163</v>
      </c>
      <c r="O10" s="184">
        <v>77</v>
      </c>
      <c r="P10" s="184">
        <v>86</v>
      </c>
      <c r="Q10" s="87">
        <f t="shared" si="7"/>
        <v>8</v>
      </c>
      <c r="R10" s="54">
        <f t="shared" si="3"/>
        <v>163</v>
      </c>
      <c r="S10" s="55">
        <f t="shared" si="4"/>
        <v>20.375</v>
      </c>
      <c r="T10" s="56">
        <f t="shared" si="5"/>
        <v>9.055555555555555</v>
      </c>
    </row>
    <row r="11" spans="1:20" ht="9.75" customHeight="1">
      <c r="A11" s="51" t="s">
        <v>32</v>
      </c>
      <c r="B11" s="108">
        <f t="shared" si="0"/>
        <v>7</v>
      </c>
      <c r="C11" s="108">
        <v>7</v>
      </c>
      <c r="D11" s="125">
        <v>0</v>
      </c>
      <c r="E11" s="104">
        <f t="shared" si="6"/>
        <v>77</v>
      </c>
      <c r="F11" s="108">
        <v>65</v>
      </c>
      <c r="G11" s="125">
        <v>0</v>
      </c>
      <c r="H11" s="108">
        <v>12</v>
      </c>
      <c r="I11" s="108">
        <f t="shared" si="2"/>
        <v>166</v>
      </c>
      <c r="J11" s="108">
        <v>99</v>
      </c>
      <c r="K11" s="105">
        <v>67</v>
      </c>
      <c r="L11" s="182">
        <v>6</v>
      </c>
      <c r="M11" s="172">
        <v>1</v>
      </c>
      <c r="N11" s="184">
        <v>2089</v>
      </c>
      <c r="O11" s="184">
        <v>1033</v>
      </c>
      <c r="P11" s="184">
        <v>1056</v>
      </c>
      <c r="Q11" s="87">
        <f t="shared" si="7"/>
        <v>11</v>
      </c>
      <c r="R11" s="54">
        <f t="shared" si="3"/>
        <v>298.42857142857144</v>
      </c>
      <c r="S11" s="55">
        <f t="shared" si="4"/>
        <v>27.12987012987013</v>
      </c>
      <c r="T11" s="56">
        <f t="shared" si="5"/>
        <v>12.58433734939759</v>
      </c>
    </row>
    <row r="12" spans="1:20" ht="9.75" customHeight="1">
      <c r="A12" s="51" t="s">
        <v>33</v>
      </c>
      <c r="B12" s="108">
        <f t="shared" si="0"/>
        <v>1</v>
      </c>
      <c r="C12" s="108">
        <v>1</v>
      </c>
      <c r="D12" s="125">
        <v>0</v>
      </c>
      <c r="E12" s="104">
        <f t="shared" si="6"/>
        <v>11</v>
      </c>
      <c r="F12" s="108">
        <v>9</v>
      </c>
      <c r="G12" s="125">
        <v>0</v>
      </c>
      <c r="H12" s="108">
        <v>2</v>
      </c>
      <c r="I12" s="108">
        <f t="shared" si="2"/>
        <v>25</v>
      </c>
      <c r="J12" s="108">
        <v>14</v>
      </c>
      <c r="K12" s="105">
        <v>11</v>
      </c>
      <c r="L12" s="182">
        <v>1</v>
      </c>
      <c r="M12" s="189">
        <v>0</v>
      </c>
      <c r="N12" s="184">
        <v>305</v>
      </c>
      <c r="O12" s="184">
        <v>157</v>
      </c>
      <c r="P12" s="184">
        <v>148</v>
      </c>
      <c r="Q12" s="87">
        <f t="shared" si="7"/>
        <v>11</v>
      </c>
      <c r="R12" s="54">
        <f t="shared" si="3"/>
        <v>305</v>
      </c>
      <c r="S12" s="55">
        <f t="shared" si="4"/>
        <v>27.727272727272727</v>
      </c>
      <c r="T12" s="56">
        <f t="shared" si="5"/>
        <v>12.2</v>
      </c>
    </row>
    <row r="13" spans="1:20" ht="9.75" customHeight="1">
      <c r="A13" s="51" t="s">
        <v>34</v>
      </c>
      <c r="B13" s="108">
        <f t="shared" si="0"/>
        <v>1</v>
      </c>
      <c r="C13" s="108">
        <v>1</v>
      </c>
      <c r="D13" s="125">
        <v>0</v>
      </c>
      <c r="E13" s="104">
        <f t="shared" si="6"/>
        <v>11</v>
      </c>
      <c r="F13" s="108">
        <v>9</v>
      </c>
      <c r="G13" s="125">
        <v>0</v>
      </c>
      <c r="H13" s="108">
        <v>2</v>
      </c>
      <c r="I13" s="108">
        <f t="shared" si="2"/>
        <v>22</v>
      </c>
      <c r="J13" s="108">
        <v>13</v>
      </c>
      <c r="K13" s="105">
        <v>9</v>
      </c>
      <c r="L13" s="182">
        <v>1</v>
      </c>
      <c r="M13" s="189">
        <v>0</v>
      </c>
      <c r="N13" s="184">
        <v>235</v>
      </c>
      <c r="O13" s="184">
        <v>123</v>
      </c>
      <c r="P13" s="184">
        <v>112</v>
      </c>
      <c r="Q13" s="87">
        <f t="shared" si="7"/>
        <v>11</v>
      </c>
      <c r="R13" s="54">
        <f t="shared" si="3"/>
        <v>235</v>
      </c>
      <c r="S13" s="55">
        <f t="shared" si="4"/>
        <v>21.363636363636363</v>
      </c>
      <c r="T13" s="56">
        <f t="shared" si="5"/>
        <v>10.681818181818182</v>
      </c>
    </row>
    <row r="14" spans="1:20" ht="9.75" customHeight="1">
      <c r="A14" s="51" t="s">
        <v>35</v>
      </c>
      <c r="B14" s="108">
        <f t="shared" si="0"/>
        <v>1</v>
      </c>
      <c r="C14" s="108">
        <v>1</v>
      </c>
      <c r="D14" s="125">
        <v>0</v>
      </c>
      <c r="E14" s="104">
        <f t="shared" si="6"/>
        <v>7</v>
      </c>
      <c r="F14" s="108">
        <v>6</v>
      </c>
      <c r="G14" s="125">
        <v>0</v>
      </c>
      <c r="H14" s="108">
        <v>1</v>
      </c>
      <c r="I14" s="108">
        <f t="shared" si="2"/>
        <v>15</v>
      </c>
      <c r="J14" s="108">
        <v>8</v>
      </c>
      <c r="K14" s="105">
        <v>7</v>
      </c>
      <c r="L14" s="182">
        <v>1</v>
      </c>
      <c r="M14" s="172">
        <v>2</v>
      </c>
      <c r="N14" s="184">
        <v>112</v>
      </c>
      <c r="O14" s="184">
        <v>53</v>
      </c>
      <c r="P14" s="184">
        <v>59</v>
      </c>
      <c r="Q14" s="87">
        <f t="shared" si="7"/>
        <v>7</v>
      </c>
      <c r="R14" s="54">
        <f t="shared" si="3"/>
        <v>112</v>
      </c>
      <c r="S14" s="55">
        <f t="shared" si="4"/>
        <v>16</v>
      </c>
      <c r="T14" s="56">
        <f t="shared" si="5"/>
        <v>7.466666666666667</v>
      </c>
    </row>
    <row r="15" spans="1:20" ht="9.75" customHeight="1">
      <c r="A15" s="51" t="s">
        <v>36</v>
      </c>
      <c r="B15" s="108">
        <f t="shared" si="0"/>
        <v>1</v>
      </c>
      <c r="C15" s="108">
        <v>1</v>
      </c>
      <c r="D15" s="125">
        <v>0</v>
      </c>
      <c r="E15" s="104">
        <f t="shared" si="6"/>
        <v>8</v>
      </c>
      <c r="F15" s="108">
        <v>6</v>
      </c>
      <c r="G15" s="125">
        <v>0</v>
      </c>
      <c r="H15" s="108">
        <v>2</v>
      </c>
      <c r="I15" s="108">
        <f t="shared" si="2"/>
        <v>19</v>
      </c>
      <c r="J15" s="108">
        <v>11</v>
      </c>
      <c r="K15" s="105">
        <v>8</v>
      </c>
      <c r="L15" s="182">
        <v>1</v>
      </c>
      <c r="M15" s="189">
        <v>0</v>
      </c>
      <c r="N15" s="184">
        <v>153</v>
      </c>
      <c r="O15" s="184">
        <v>84</v>
      </c>
      <c r="P15" s="184">
        <v>69</v>
      </c>
      <c r="Q15" s="87">
        <f t="shared" si="7"/>
        <v>8</v>
      </c>
      <c r="R15" s="54">
        <f t="shared" si="3"/>
        <v>153</v>
      </c>
      <c r="S15" s="55">
        <f t="shared" si="4"/>
        <v>19.125</v>
      </c>
      <c r="T15" s="56">
        <f t="shared" si="5"/>
        <v>8.052631578947368</v>
      </c>
    </row>
    <row r="16" spans="1:20" ht="9.75" customHeight="1">
      <c r="A16" s="51" t="s">
        <v>37</v>
      </c>
      <c r="B16" s="108">
        <f t="shared" si="0"/>
        <v>1</v>
      </c>
      <c r="C16" s="108">
        <v>1</v>
      </c>
      <c r="D16" s="125">
        <v>0</v>
      </c>
      <c r="E16" s="104">
        <f t="shared" si="6"/>
        <v>8</v>
      </c>
      <c r="F16" s="108">
        <v>6</v>
      </c>
      <c r="G16" s="125">
        <v>0</v>
      </c>
      <c r="H16" s="108">
        <v>2</v>
      </c>
      <c r="I16" s="108">
        <f t="shared" si="2"/>
        <v>18</v>
      </c>
      <c r="J16" s="108">
        <v>8</v>
      </c>
      <c r="K16" s="105">
        <v>10</v>
      </c>
      <c r="L16" s="182">
        <v>1</v>
      </c>
      <c r="M16" s="189">
        <v>0</v>
      </c>
      <c r="N16" s="184">
        <v>134</v>
      </c>
      <c r="O16" s="184">
        <v>73</v>
      </c>
      <c r="P16" s="184">
        <v>61</v>
      </c>
      <c r="Q16" s="87">
        <f t="shared" si="7"/>
        <v>8</v>
      </c>
      <c r="R16" s="54">
        <f t="shared" si="3"/>
        <v>134</v>
      </c>
      <c r="S16" s="55">
        <f t="shared" si="4"/>
        <v>16.75</v>
      </c>
      <c r="T16" s="56">
        <f t="shared" si="5"/>
        <v>7.444444444444445</v>
      </c>
    </row>
    <row r="17" spans="1:20" ht="9.75" customHeight="1">
      <c r="A17" s="51" t="s">
        <v>38</v>
      </c>
      <c r="B17" s="108">
        <f t="shared" si="0"/>
        <v>1</v>
      </c>
      <c r="C17" s="108">
        <v>1</v>
      </c>
      <c r="D17" s="125">
        <v>0</v>
      </c>
      <c r="E17" s="104">
        <f t="shared" si="6"/>
        <v>12</v>
      </c>
      <c r="F17" s="108">
        <v>10</v>
      </c>
      <c r="G17" s="125">
        <v>0</v>
      </c>
      <c r="H17" s="108">
        <v>2</v>
      </c>
      <c r="I17" s="108">
        <f t="shared" si="2"/>
        <v>26</v>
      </c>
      <c r="J17" s="108">
        <v>12</v>
      </c>
      <c r="K17" s="105">
        <v>14</v>
      </c>
      <c r="L17" s="182">
        <v>1</v>
      </c>
      <c r="M17" s="189">
        <v>0</v>
      </c>
      <c r="N17" s="184">
        <v>320</v>
      </c>
      <c r="O17" s="184">
        <v>156</v>
      </c>
      <c r="P17" s="184">
        <v>164</v>
      </c>
      <c r="Q17" s="87">
        <f t="shared" si="7"/>
        <v>12</v>
      </c>
      <c r="R17" s="54">
        <f t="shared" si="3"/>
        <v>320</v>
      </c>
      <c r="S17" s="55">
        <f t="shared" si="4"/>
        <v>26.666666666666668</v>
      </c>
      <c r="T17" s="56">
        <f t="shared" si="5"/>
        <v>12.307692307692308</v>
      </c>
    </row>
    <row r="18" spans="1:20" ht="9.75" customHeight="1">
      <c r="A18" s="51" t="s">
        <v>39</v>
      </c>
      <c r="B18" s="108">
        <f t="shared" si="0"/>
        <v>1</v>
      </c>
      <c r="C18" s="108">
        <v>1</v>
      </c>
      <c r="D18" s="125">
        <v>0</v>
      </c>
      <c r="E18" s="104">
        <f t="shared" si="6"/>
        <v>13</v>
      </c>
      <c r="F18" s="108">
        <v>10</v>
      </c>
      <c r="G18" s="125">
        <v>0</v>
      </c>
      <c r="H18" s="108">
        <v>3</v>
      </c>
      <c r="I18" s="108">
        <f t="shared" si="2"/>
        <v>30</v>
      </c>
      <c r="J18" s="108">
        <v>19</v>
      </c>
      <c r="K18" s="105">
        <v>11</v>
      </c>
      <c r="L18" s="182">
        <v>2</v>
      </c>
      <c r="M18" s="189">
        <v>0</v>
      </c>
      <c r="N18" s="184">
        <v>309</v>
      </c>
      <c r="O18" s="184">
        <v>155</v>
      </c>
      <c r="P18" s="184">
        <v>154</v>
      </c>
      <c r="Q18" s="87">
        <f t="shared" si="7"/>
        <v>13</v>
      </c>
      <c r="R18" s="54">
        <f t="shared" si="3"/>
        <v>309</v>
      </c>
      <c r="S18" s="55">
        <f t="shared" si="4"/>
        <v>23.76923076923077</v>
      </c>
      <c r="T18" s="56">
        <f t="shared" si="5"/>
        <v>10.3</v>
      </c>
    </row>
    <row r="19" spans="1:20" ht="9.75" customHeight="1">
      <c r="A19" s="51" t="s">
        <v>69</v>
      </c>
      <c r="B19" s="108">
        <f t="shared" si="0"/>
        <v>3</v>
      </c>
      <c r="C19" s="108">
        <v>3</v>
      </c>
      <c r="D19" s="125">
        <v>0</v>
      </c>
      <c r="E19" s="104">
        <f t="shared" si="6"/>
        <v>32</v>
      </c>
      <c r="F19" s="108">
        <v>26</v>
      </c>
      <c r="G19" s="125">
        <v>0</v>
      </c>
      <c r="H19" s="108">
        <v>6</v>
      </c>
      <c r="I19" s="108">
        <f t="shared" si="2"/>
        <v>70</v>
      </c>
      <c r="J19" s="108">
        <v>37</v>
      </c>
      <c r="K19" s="105">
        <v>33</v>
      </c>
      <c r="L19" s="182">
        <v>3</v>
      </c>
      <c r="M19" s="172">
        <v>1</v>
      </c>
      <c r="N19" s="184">
        <v>758</v>
      </c>
      <c r="O19" s="184">
        <v>395</v>
      </c>
      <c r="P19" s="184">
        <v>363</v>
      </c>
      <c r="Q19" s="87">
        <f t="shared" si="7"/>
        <v>10.666666666666666</v>
      </c>
      <c r="R19" s="54">
        <f t="shared" si="3"/>
        <v>252.66666666666666</v>
      </c>
      <c r="S19" s="55">
        <f t="shared" si="4"/>
        <v>23.6875</v>
      </c>
      <c r="T19" s="56">
        <f t="shared" si="5"/>
        <v>10.82857142857143</v>
      </c>
    </row>
    <row r="20" spans="1:20" ht="9.75" customHeight="1">
      <c r="A20" s="51" t="s">
        <v>40</v>
      </c>
      <c r="B20" s="108">
        <f t="shared" si="0"/>
        <v>1</v>
      </c>
      <c r="C20" s="108">
        <v>1</v>
      </c>
      <c r="D20" s="125">
        <v>0</v>
      </c>
      <c r="E20" s="104">
        <f t="shared" si="6"/>
        <v>8</v>
      </c>
      <c r="F20" s="108">
        <v>6</v>
      </c>
      <c r="G20" s="125">
        <v>0</v>
      </c>
      <c r="H20" s="108">
        <v>2</v>
      </c>
      <c r="I20" s="108">
        <f t="shared" si="2"/>
        <v>19</v>
      </c>
      <c r="J20" s="108">
        <v>11</v>
      </c>
      <c r="K20" s="105">
        <v>8</v>
      </c>
      <c r="L20" s="182">
        <v>1</v>
      </c>
      <c r="M20" s="189">
        <v>0</v>
      </c>
      <c r="N20" s="184">
        <v>165</v>
      </c>
      <c r="O20" s="184">
        <v>80</v>
      </c>
      <c r="P20" s="184">
        <v>85</v>
      </c>
      <c r="Q20" s="87">
        <f t="shared" si="7"/>
        <v>8</v>
      </c>
      <c r="R20" s="54">
        <f t="shared" si="3"/>
        <v>165</v>
      </c>
      <c r="S20" s="55">
        <f t="shared" si="4"/>
        <v>20.625</v>
      </c>
      <c r="T20" s="56">
        <f t="shared" si="5"/>
        <v>8.68421052631579</v>
      </c>
    </row>
    <row r="21" spans="1:20" ht="9.75" customHeight="1">
      <c r="A21" s="51" t="s">
        <v>41</v>
      </c>
      <c r="B21" s="108">
        <f t="shared" si="0"/>
        <v>1</v>
      </c>
      <c r="C21" s="108">
        <v>1</v>
      </c>
      <c r="D21" s="125">
        <v>0</v>
      </c>
      <c r="E21" s="104">
        <f t="shared" si="6"/>
        <v>5</v>
      </c>
      <c r="F21" s="108">
        <v>4</v>
      </c>
      <c r="G21" s="125">
        <v>0</v>
      </c>
      <c r="H21" s="108">
        <v>1</v>
      </c>
      <c r="I21" s="108">
        <f t="shared" si="2"/>
        <v>14</v>
      </c>
      <c r="J21" s="108">
        <v>8</v>
      </c>
      <c r="K21" s="105">
        <v>6</v>
      </c>
      <c r="L21" s="182">
        <v>2</v>
      </c>
      <c r="M21" s="189">
        <v>0</v>
      </c>
      <c r="N21" s="184">
        <v>108</v>
      </c>
      <c r="O21" s="184">
        <v>55</v>
      </c>
      <c r="P21" s="184">
        <v>53</v>
      </c>
      <c r="Q21" s="87">
        <f t="shared" si="7"/>
        <v>5</v>
      </c>
      <c r="R21" s="54">
        <f t="shared" si="3"/>
        <v>108</v>
      </c>
      <c r="S21" s="55">
        <f t="shared" si="4"/>
        <v>21.6</v>
      </c>
      <c r="T21" s="56">
        <f t="shared" si="5"/>
        <v>7.714285714285714</v>
      </c>
    </row>
    <row r="22" spans="1:20" ht="4.5" customHeight="1">
      <c r="A22" s="51"/>
      <c r="B22" s="22"/>
      <c r="C22" s="22"/>
      <c r="D22" s="125"/>
      <c r="E22" s="104"/>
      <c r="F22" s="22"/>
      <c r="G22" s="125"/>
      <c r="H22" s="22"/>
      <c r="I22" s="22"/>
      <c r="J22" s="22"/>
      <c r="K22" s="53"/>
      <c r="L22" s="180"/>
      <c r="M22" s="189"/>
      <c r="N22" s="155"/>
      <c r="O22" s="155"/>
      <c r="P22" s="155"/>
      <c r="Q22" s="87"/>
      <c r="R22" s="54"/>
      <c r="S22" s="54"/>
      <c r="T22" s="84"/>
    </row>
    <row r="23" spans="1:20" s="39" customFormat="1" ht="9.75" customHeight="1">
      <c r="A23" s="57" t="s">
        <v>71</v>
      </c>
      <c r="B23" s="104">
        <f t="shared" si="0"/>
        <v>68</v>
      </c>
      <c r="C23" s="104">
        <f aca="true" t="shared" si="8" ref="C23:P23">SUM(C24:C32)</f>
        <v>68</v>
      </c>
      <c r="D23" s="148">
        <v>0</v>
      </c>
      <c r="E23" s="104">
        <f t="shared" si="6"/>
        <v>695</v>
      </c>
      <c r="F23" s="104">
        <f t="shared" si="8"/>
        <v>557</v>
      </c>
      <c r="G23" s="148">
        <v>0</v>
      </c>
      <c r="H23" s="104">
        <f t="shared" si="8"/>
        <v>138</v>
      </c>
      <c r="I23" s="104">
        <f t="shared" si="2"/>
        <v>1511</v>
      </c>
      <c r="J23" s="104">
        <f t="shared" si="8"/>
        <v>887</v>
      </c>
      <c r="K23" s="103">
        <f t="shared" si="8"/>
        <v>624</v>
      </c>
      <c r="L23" s="181">
        <f t="shared" si="8"/>
        <v>86</v>
      </c>
      <c r="M23" s="170">
        <f t="shared" si="8"/>
        <v>3</v>
      </c>
      <c r="N23" s="203">
        <f t="shared" si="8"/>
        <v>17202</v>
      </c>
      <c r="O23" s="203">
        <f t="shared" si="8"/>
        <v>8951</v>
      </c>
      <c r="P23" s="203">
        <f t="shared" si="8"/>
        <v>8251</v>
      </c>
      <c r="Q23" s="86">
        <f>E23/B23</f>
        <v>10.220588235294118</v>
      </c>
      <c r="R23" s="60">
        <f t="shared" si="3"/>
        <v>252.97058823529412</v>
      </c>
      <c r="S23" s="61">
        <f t="shared" si="4"/>
        <v>24.75107913669065</v>
      </c>
      <c r="T23" s="62">
        <f t="shared" si="5"/>
        <v>11.384513567174057</v>
      </c>
    </row>
    <row r="24" spans="1:20" ht="9.75" customHeight="1">
      <c r="A24" s="51" t="s">
        <v>42</v>
      </c>
      <c r="B24" s="108">
        <f t="shared" si="0"/>
        <v>22</v>
      </c>
      <c r="C24" s="108">
        <v>22</v>
      </c>
      <c r="D24" s="125">
        <v>0</v>
      </c>
      <c r="E24" s="104">
        <f t="shared" si="6"/>
        <v>252</v>
      </c>
      <c r="F24" s="108">
        <v>215</v>
      </c>
      <c r="G24" s="125">
        <v>0</v>
      </c>
      <c r="H24" s="108">
        <v>37</v>
      </c>
      <c r="I24" s="108">
        <f t="shared" si="2"/>
        <v>535</v>
      </c>
      <c r="J24" s="108">
        <v>301</v>
      </c>
      <c r="K24" s="105">
        <v>234</v>
      </c>
      <c r="L24" s="182">
        <v>29</v>
      </c>
      <c r="M24" s="172">
        <v>2</v>
      </c>
      <c r="N24" s="184">
        <v>6717</v>
      </c>
      <c r="O24" s="184">
        <v>3501</v>
      </c>
      <c r="P24" s="184">
        <v>3216</v>
      </c>
      <c r="Q24" s="87">
        <f t="shared" si="7"/>
        <v>11.454545454545455</v>
      </c>
      <c r="R24" s="54">
        <f t="shared" si="3"/>
        <v>305.3181818181818</v>
      </c>
      <c r="S24" s="55">
        <f t="shared" si="4"/>
        <v>26.654761904761905</v>
      </c>
      <c r="T24" s="56">
        <f t="shared" si="5"/>
        <v>12.555140186915889</v>
      </c>
    </row>
    <row r="25" spans="1:20" ht="9.75" customHeight="1">
      <c r="A25" s="51" t="s">
        <v>43</v>
      </c>
      <c r="B25" s="108">
        <f t="shared" si="0"/>
        <v>4</v>
      </c>
      <c r="C25" s="108">
        <v>4</v>
      </c>
      <c r="D25" s="125">
        <v>0</v>
      </c>
      <c r="E25" s="104">
        <f t="shared" si="6"/>
        <v>43</v>
      </c>
      <c r="F25" s="108">
        <v>33</v>
      </c>
      <c r="G25" s="125">
        <v>0</v>
      </c>
      <c r="H25" s="108">
        <v>10</v>
      </c>
      <c r="I25" s="108">
        <f t="shared" si="2"/>
        <v>91</v>
      </c>
      <c r="J25" s="108">
        <v>52</v>
      </c>
      <c r="K25" s="105">
        <v>39</v>
      </c>
      <c r="L25" s="182">
        <v>6</v>
      </c>
      <c r="M25" s="172">
        <v>1</v>
      </c>
      <c r="N25" s="184">
        <v>1029</v>
      </c>
      <c r="O25" s="184">
        <v>536</v>
      </c>
      <c r="P25" s="184">
        <v>493</v>
      </c>
      <c r="Q25" s="87">
        <f t="shared" si="7"/>
        <v>10.75</v>
      </c>
      <c r="R25" s="54">
        <f t="shared" si="3"/>
        <v>257.25</v>
      </c>
      <c r="S25" s="55">
        <f t="shared" si="4"/>
        <v>23.930232558139537</v>
      </c>
      <c r="T25" s="56">
        <f t="shared" si="5"/>
        <v>11.307692307692308</v>
      </c>
    </row>
    <row r="26" spans="1:20" ht="9.75" customHeight="1">
      <c r="A26" s="51" t="s">
        <v>44</v>
      </c>
      <c r="B26" s="108">
        <f t="shared" si="0"/>
        <v>3</v>
      </c>
      <c r="C26" s="108">
        <v>3</v>
      </c>
      <c r="D26" s="125">
        <v>0</v>
      </c>
      <c r="E26" s="104">
        <f t="shared" si="6"/>
        <v>27</v>
      </c>
      <c r="F26" s="108">
        <v>19</v>
      </c>
      <c r="G26" s="125">
        <v>0</v>
      </c>
      <c r="H26" s="108">
        <v>8</v>
      </c>
      <c r="I26" s="108">
        <f t="shared" si="2"/>
        <v>64</v>
      </c>
      <c r="J26" s="108">
        <v>41</v>
      </c>
      <c r="K26" s="105">
        <v>23</v>
      </c>
      <c r="L26" s="182">
        <v>4</v>
      </c>
      <c r="M26" s="189">
        <v>0</v>
      </c>
      <c r="N26" s="184">
        <v>639</v>
      </c>
      <c r="O26" s="184">
        <v>338</v>
      </c>
      <c r="P26" s="184">
        <v>301</v>
      </c>
      <c r="Q26" s="87">
        <f t="shared" si="7"/>
        <v>9</v>
      </c>
      <c r="R26" s="54">
        <f t="shared" si="3"/>
        <v>213</v>
      </c>
      <c r="S26" s="55">
        <f t="shared" si="4"/>
        <v>23.666666666666668</v>
      </c>
      <c r="T26" s="56">
        <f t="shared" si="5"/>
        <v>9.984375</v>
      </c>
    </row>
    <row r="27" spans="1:20" ht="9.75" customHeight="1">
      <c r="A27" s="51" t="s">
        <v>45</v>
      </c>
      <c r="B27" s="108">
        <f t="shared" si="0"/>
        <v>6</v>
      </c>
      <c r="C27" s="108">
        <v>6</v>
      </c>
      <c r="D27" s="125">
        <v>0</v>
      </c>
      <c r="E27" s="104">
        <f t="shared" si="6"/>
        <v>42</v>
      </c>
      <c r="F27" s="108">
        <v>30</v>
      </c>
      <c r="G27" s="125">
        <v>0</v>
      </c>
      <c r="H27" s="108">
        <v>12</v>
      </c>
      <c r="I27" s="108">
        <f t="shared" si="2"/>
        <v>96</v>
      </c>
      <c r="J27" s="108">
        <v>57</v>
      </c>
      <c r="K27" s="105">
        <v>39</v>
      </c>
      <c r="L27" s="182">
        <v>8</v>
      </c>
      <c r="M27" s="189">
        <v>0</v>
      </c>
      <c r="N27" s="184">
        <v>788</v>
      </c>
      <c r="O27" s="184">
        <v>388</v>
      </c>
      <c r="P27" s="184">
        <v>400</v>
      </c>
      <c r="Q27" s="87">
        <f t="shared" si="7"/>
        <v>7</v>
      </c>
      <c r="R27" s="54">
        <f t="shared" si="3"/>
        <v>131.33333333333334</v>
      </c>
      <c r="S27" s="55">
        <f t="shared" si="4"/>
        <v>18.761904761904763</v>
      </c>
      <c r="T27" s="56">
        <f t="shared" si="5"/>
        <v>8.208333333333334</v>
      </c>
    </row>
    <row r="28" spans="1:20" ht="9.75" customHeight="1">
      <c r="A28" s="51" t="s">
        <v>46</v>
      </c>
      <c r="B28" s="108">
        <f t="shared" si="0"/>
        <v>1</v>
      </c>
      <c r="C28" s="108">
        <v>1</v>
      </c>
      <c r="D28" s="125">
        <v>0</v>
      </c>
      <c r="E28" s="104">
        <f t="shared" si="6"/>
        <v>7</v>
      </c>
      <c r="F28" s="108">
        <v>5</v>
      </c>
      <c r="G28" s="125">
        <v>0</v>
      </c>
      <c r="H28" s="108">
        <v>2</v>
      </c>
      <c r="I28" s="108">
        <f t="shared" si="2"/>
        <v>16</v>
      </c>
      <c r="J28" s="108">
        <v>9</v>
      </c>
      <c r="K28" s="105">
        <v>7</v>
      </c>
      <c r="L28" s="182">
        <v>1</v>
      </c>
      <c r="M28" s="189">
        <v>0</v>
      </c>
      <c r="N28" s="184">
        <v>126</v>
      </c>
      <c r="O28" s="184">
        <v>74</v>
      </c>
      <c r="P28" s="184">
        <v>52</v>
      </c>
      <c r="Q28" s="87">
        <f t="shared" si="7"/>
        <v>7</v>
      </c>
      <c r="R28" s="54">
        <f t="shared" si="3"/>
        <v>126</v>
      </c>
      <c r="S28" s="55">
        <f t="shared" si="4"/>
        <v>18</v>
      </c>
      <c r="T28" s="56">
        <f t="shared" si="5"/>
        <v>7.875</v>
      </c>
    </row>
    <row r="29" spans="1:20" ht="9.75" customHeight="1">
      <c r="A29" s="51" t="s">
        <v>47</v>
      </c>
      <c r="B29" s="108">
        <f t="shared" si="0"/>
        <v>12</v>
      </c>
      <c r="C29" s="108">
        <v>12</v>
      </c>
      <c r="D29" s="125">
        <v>0</v>
      </c>
      <c r="E29" s="104">
        <f t="shared" si="6"/>
        <v>134</v>
      </c>
      <c r="F29" s="108">
        <v>107</v>
      </c>
      <c r="G29" s="125">
        <v>0</v>
      </c>
      <c r="H29" s="108">
        <v>27</v>
      </c>
      <c r="I29" s="108">
        <f t="shared" si="2"/>
        <v>287</v>
      </c>
      <c r="J29" s="108">
        <v>180</v>
      </c>
      <c r="K29" s="105">
        <v>107</v>
      </c>
      <c r="L29" s="182">
        <v>15</v>
      </c>
      <c r="M29" s="189">
        <v>0</v>
      </c>
      <c r="N29" s="184">
        <v>3485</v>
      </c>
      <c r="O29" s="184">
        <v>1773</v>
      </c>
      <c r="P29" s="184">
        <v>1712</v>
      </c>
      <c r="Q29" s="87">
        <f t="shared" si="7"/>
        <v>11.166666666666666</v>
      </c>
      <c r="R29" s="54">
        <f t="shared" si="3"/>
        <v>290.4166666666667</v>
      </c>
      <c r="S29" s="55">
        <f t="shared" si="4"/>
        <v>26.007462686567163</v>
      </c>
      <c r="T29" s="56">
        <f t="shared" si="5"/>
        <v>12.142857142857142</v>
      </c>
    </row>
    <row r="30" spans="1:20" ht="9.75" customHeight="1">
      <c r="A30" s="51" t="s">
        <v>48</v>
      </c>
      <c r="B30" s="108">
        <f t="shared" si="0"/>
        <v>10</v>
      </c>
      <c r="C30" s="108">
        <v>10</v>
      </c>
      <c r="D30" s="125">
        <v>0</v>
      </c>
      <c r="E30" s="104">
        <f t="shared" si="6"/>
        <v>85</v>
      </c>
      <c r="F30" s="108">
        <v>65</v>
      </c>
      <c r="G30" s="125">
        <v>0</v>
      </c>
      <c r="H30" s="108">
        <v>20</v>
      </c>
      <c r="I30" s="108">
        <f t="shared" si="2"/>
        <v>204</v>
      </c>
      <c r="J30" s="108">
        <v>118</v>
      </c>
      <c r="K30" s="105">
        <v>86</v>
      </c>
      <c r="L30" s="182">
        <v>11</v>
      </c>
      <c r="M30" s="189">
        <v>0</v>
      </c>
      <c r="N30" s="184">
        <v>1919</v>
      </c>
      <c r="O30" s="184">
        <v>1034</v>
      </c>
      <c r="P30" s="184">
        <v>885</v>
      </c>
      <c r="Q30" s="87">
        <f t="shared" si="7"/>
        <v>8.5</v>
      </c>
      <c r="R30" s="54">
        <f t="shared" si="3"/>
        <v>191.9</v>
      </c>
      <c r="S30" s="55">
        <f t="shared" si="4"/>
        <v>22.576470588235296</v>
      </c>
      <c r="T30" s="56">
        <f t="shared" si="5"/>
        <v>9.406862745098039</v>
      </c>
    </row>
    <row r="31" spans="1:20" ht="9.75" customHeight="1">
      <c r="A31" s="51" t="s">
        <v>49</v>
      </c>
      <c r="B31" s="108">
        <f t="shared" si="0"/>
        <v>5</v>
      </c>
      <c r="C31" s="108">
        <v>5</v>
      </c>
      <c r="D31" s="125">
        <v>0</v>
      </c>
      <c r="E31" s="104">
        <f t="shared" si="6"/>
        <v>42</v>
      </c>
      <c r="F31" s="108">
        <v>33</v>
      </c>
      <c r="G31" s="125">
        <v>0</v>
      </c>
      <c r="H31" s="108">
        <v>9</v>
      </c>
      <c r="I31" s="108">
        <f t="shared" si="2"/>
        <v>94</v>
      </c>
      <c r="J31" s="108">
        <v>55</v>
      </c>
      <c r="K31" s="105">
        <v>39</v>
      </c>
      <c r="L31" s="182">
        <v>6</v>
      </c>
      <c r="M31" s="189">
        <v>0</v>
      </c>
      <c r="N31" s="184">
        <v>886</v>
      </c>
      <c r="O31" s="184">
        <v>464</v>
      </c>
      <c r="P31" s="184">
        <v>422</v>
      </c>
      <c r="Q31" s="87">
        <f t="shared" si="7"/>
        <v>8.4</v>
      </c>
      <c r="R31" s="54">
        <f t="shared" si="3"/>
        <v>177.2</v>
      </c>
      <c r="S31" s="55">
        <f t="shared" si="4"/>
        <v>21.095238095238095</v>
      </c>
      <c r="T31" s="56">
        <f t="shared" si="5"/>
        <v>9.425531914893616</v>
      </c>
    </row>
    <row r="32" spans="1:20" ht="9.75" customHeight="1">
      <c r="A32" s="51" t="s">
        <v>100</v>
      </c>
      <c r="B32" s="108">
        <f t="shared" si="0"/>
        <v>5</v>
      </c>
      <c r="C32" s="108">
        <v>5</v>
      </c>
      <c r="D32" s="125">
        <v>0</v>
      </c>
      <c r="E32" s="104">
        <f t="shared" si="6"/>
        <v>63</v>
      </c>
      <c r="F32" s="108">
        <v>50</v>
      </c>
      <c r="G32" s="125">
        <v>0</v>
      </c>
      <c r="H32" s="108">
        <v>13</v>
      </c>
      <c r="I32" s="108">
        <f t="shared" si="2"/>
        <v>124</v>
      </c>
      <c r="J32" s="108">
        <v>74</v>
      </c>
      <c r="K32" s="105">
        <v>50</v>
      </c>
      <c r="L32" s="182">
        <v>6</v>
      </c>
      <c r="M32" s="189">
        <v>0</v>
      </c>
      <c r="N32" s="184">
        <v>1613</v>
      </c>
      <c r="O32" s="184">
        <v>843</v>
      </c>
      <c r="P32" s="184">
        <v>770</v>
      </c>
      <c r="Q32" s="87">
        <f t="shared" si="7"/>
        <v>12.6</v>
      </c>
      <c r="R32" s="54">
        <f t="shared" si="3"/>
        <v>322.6</v>
      </c>
      <c r="S32" s="55">
        <f t="shared" si="4"/>
        <v>25.603174603174605</v>
      </c>
      <c r="T32" s="88">
        <f t="shared" si="5"/>
        <v>13.008064516129032</v>
      </c>
    </row>
    <row r="33" spans="1:20" ht="4.5" customHeight="1">
      <c r="A33" s="51"/>
      <c r="B33" s="22"/>
      <c r="C33" s="22"/>
      <c r="D33" s="125"/>
      <c r="E33" s="104"/>
      <c r="F33" s="22"/>
      <c r="G33" s="125"/>
      <c r="H33" s="22"/>
      <c r="I33" s="22"/>
      <c r="J33" s="22"/>
      <c r="K33" s="53"/>
      <c r="L33" s="180"/>
      <c r="M33" s="155"/>
      <c r="N33" s="155"/>
      <c r="O33" s="155"/>
      <c r="P33" s="155"/>
      <c r="Q33" s="87"/>
      <c r="R33" s="54"/>
      <c r="S33" s="54"/>
      <c r="T33" s="89"/>
    </row>
    <row r="34" spans="1:20" s="39" customFormat="1" ht="9.75" customHeight="1">
      <c r="A34" s="57" t="s">
        <v>72</v>
      </c>
      <c r="B34" s="20">
        <f t="shared" si="0"/>
        <v>55</v>
      </c>
      <c r="C34" s="20">
        <f aca="true" t="shared" si="9" ref="C34:P34">C35</f>
        <v>55</v>
      </c>
      <c r="D34" s="148">
        <v>0</v>
      </c>
      <c r="E34" s="104">
        <f t="shared" si="6"/>
        <v>760</v>
      </c>
      <c r="F34" s="20">
        <f t="shared" si="9"/>
        <v>675</v>
      </c>
      <c r="G34" s="148">
        <v>0</v>
      </c>
      <c r="H34" s="20">
        <f t="shared" si="9"/>
        <v>85</v>
      </c>
      <c r="I34" s="20">
        <f t="shared" si="2"/>
        <v>1511</v>
      </c>
      <c r="J34" s="20">
        <f t="shared" si="9"/>
        <v>857</v>
      </c>
      <c r="K34" s="59">
        <f t="shared" si="9"/>
        <v>654</v>
      </c>
      <c r="L34" s="179">
        <f t="shared" si="9"/>
        <v>67</v>
      </c>
      <c r="M34" s="168">
        <f t="shared" si="9"/>
        <v>7</v>
      </c>
      <c r="N34" s="168">
        <f t="shared" si="9"/>
        <v>23090</v>
      </c>
      <c r="O34" s="168">
        <f t="shared" si="9"/>
        <v>11876</v>
      </c>
      <c r="P34" s="168">
        <f t="shared" si="9"/>
        <v>11214</v>
      </c>
      <c r="Q34" s="86">
        <f>E34/B34</f>
        <v>13.818181818181818</v>
      </c>
      <c r="R34" s="60">
        <f t="shared" si="3"/>
        <v>419.8181818181818</v>
      </c>
      <c r="S34" s="61">
        <f t="shared" si="4"/>
        <v>30.38157894736842</v>
      </c>
      <c r="T34" s="90">
        <f>N34/I34</f>
        <v>15.28127068166777</v>
      </c>
    </row>
    <row r="35" spans="1:20" s="3" customFormat="1" ht="9.75" customHeight="1">
      <c r="A35" s="208" t="s">
        <v>50</v>
      </c>
      <c r="B35" s="212">
        <f t="shared" si="0"/>
        <v>55</v>
      </c>
      <c r="C35" s="213">
        <v>55</v>
      </c>
      <c r="D35" s="189">
        <v>0</v>
      </c>
      <c r="E35" s="170">
        <f t="shared" si="6"/>
        <v>760</v>
      </c>
      <c r="F35" s="213">
        <v>675</v>
      </c>
      <c r="G35" s="189">
        <v>0</v>
      </c>
      <c r="H35" s="213">
        <v>85</v>
      </c>
      <c r="I35" s="184">
        <f t="shared" si="2"/>
        <v>1511</v>
      </c>
      <c r="J35" s="172">
        <v>857</v>
      </c>
      <c r="K35" s="182">
        <v>654</v>
      </c>
      <c r="L35" s="182">
        <v>67</v>
      </c>
      <c r="M35" s="172">
        <v>7</v>
      </c>
      <c r="N35" s="184">
        <v>23090</v>
      </c>
      <c r="O35" s="184">
        <v>11876</v>
      </c>
      <c r="P35" s="184">
        <v>11214</v>
      </c>
      <c r="Q35" s="214">
        <f t="shared" si="7"/>
        <v>13.818181818181818</v>
      </c>
      <c r="R35" s="209">
        <f t="shared" si="3"/>
        <v>419.8181818181818</v>
      </c>
      <c r="S35" s="210">
        <f t="shared" si="4"/>
        <v>30.38157894736842</v>
      </c>
      <c r="T35" s="215">
        <f t="shared" si="5"/>
        <v>15.28127068166777</v>
      </c>
    </row>
    <row r="36" spans="1:19" ht="4.5" customHeight="1">
      <c r="A36" s="47"/>
      <c r="B36" s="50"/>
      <c r="C36" s="50"/>
      <c r="D36" s="50"/>
      <c r="E36" s="104"/>
      <c r="F36" s="50"/>
      <c r="G36" s="125"/>
      <c r="H36" s="50"/>
      <c r="I36" s="50"/>
      <c r="J36" s="50"/>
      <c r="M36" s="190"/>
      <c r="N36" s="155"/>
      <c r="O36" s="155"/>
      <c r="P36" s="155"/>
      <c r="Q36" s="47"/>
      <c r="R36" s="50"/>
      <c r="S36" s="50"/>
    </row>
    <row r="37" spans="1:20" s="39" customFormat="1" ht="9.75" customHeight="1">
      <c r="A37" s="57" t="s">
        <v>75</v>
      </c>
      <c r="B37" s="20">
        <f t="shared" si="0"/>
        <v>2</v>
      </c>
      <c r="C37" s="20">
        <f>SUM(C38:C39)</f>
        <v>2</v>
      </c>
      <c r="D37" s="77">
        <f>SUM(D38:D39)</f>
        <v>0</v>
      </c>
      <c r="E37" s="104">
        <f t="shared" si="6"/>
        <v>12</v>
      </c>
      <c r="F37" s="20">
        <f aca="true" t="shared" si="10" ref="F37:P37">SUM(F38:F39)</f>
        <v>12</v>
      </c>
      <c r="G37" s="148">
        <v>0</v>
      </c>
      <c r="H37" s="77">
        <f t="shared" si="10"/>
        <v>0</v>
      </c>
      <c r="I37" s="20">
        <f t="shared" si="10"/>
        <v>36</v>
      </c>
      <c r="J37" s="20">
        <f t="shared" si="10"/>
        <v>25</v>
      </c>
      <c r="K37" s="59">
        <f t="shared" si="10"/>
        <v>11</v>
      </c>
      <c r="L37" s="179">
        <f t="shared" si="10"/>
        <v>2</v>
      </c>
      <c r="M37" s="168">
        <f t="shared" si="10"/>
        <v>1</v>
      </c>
      <c r="N37" s="168">
        <f t="shared" si="10"/>
        <v>479</v>
      </c>
      <c r="O37" s="168">
        <f t="shared" si="10"/>
        <v>240</v>
      </c>
      <c r="P37" s="168">
        <f t="shared" si="10"/>
        <v>239</v>
      </c>
      <c r="Q37" s="86">
        <f>E37/B37</f>
        <v>6</v>
      </c>
      <c r="R37" s="60">
        <f>N37/C37</f>
        <v>239.5</v>
      </c>
      <c r="S37" s="61">
        <f>N37/E37</f>
        <v>39.916666666666664</v>
      </c>
      <c r="T37" s="90">
        <f>N37/I37</f>
        <v>13.305555555555555</v>
      </c>
    </row>
    <row r="38" spans="1:20" ht="9.75" customHeight="1">
      <c r="A38" s="51" t="s">
        <v>101</v>
      </c>
      <c r="B38" s="108">
        <f t="shared" si="0"/>
        <v>1</v>
      </c>
      <c r="C38" s="108">
        <v>1</v>
      </c>
      <c r="D38" s="78">
        <f>SUM(D39:D40)</f>
        <v>0</v>
      </c>
      <c r="E38" s="104">
        <f t="shared" si="6"/>
        <v>6</v>
      </c>
      <c r="F38" s="108">
        <v>6</v>
      </c>
      <c r="G38" s="125">
        <v>0</v>
      </c>
      <c r="H38" s="78">
        <f>SUM(H39:H40)</f>
        <v>0</v>
      </c>
      <c r="I38" s="108">
        <v>19</v>
      </c>
      <c r="J38" s="108">
        <f>I38-K38</f>
        <v>12</v>
      </c>
      <c r="K38" s="105">
        <v>7</v>
      </c>
      <c r="L38" s="182">
        <v>1</v>
      </c>
      <c r="M38" s="189">
        <v>0</v>
      </c>
      <c r="N38" s="184">
        <v>239</v>
      </c>
      <c r="O38" s="184">
        <v>120</v>
      </c>
      <c r="P38" s="184">
        <v>119</v>
      </c>
      <c r="Q38" s="87">
        <f>E38/B38</f>
        <v>6</v>
      </c>
      <c r="R38" s="54">
        <f>N38/C38</f>
        <v>239</v>
      </c>
      <c r="S38" s="55">
        <f>N38/E38</f>
        <v>39.833333333333336</v>
      </c>
      <c r="T38" s="56">
        <f>N38/I38</f>
        <v>12.578947368421053</v>
      </c>
    </row>
    <row r="39" spans="1:20" ht="9.75" customHeight="1">
      <c r="A39" s="64" t="s">
        <v>91</v>
      </c>
      <c r="B39" s="116">
        <f t="shared" si="0"/>
        <v>1</v>
      </c>
      <c r="C39" s="116">
        <v>1</v>
      </c>
      <c r="D39" s="68">
        <f>SUM(D40:D41)</f>
        <v>0</v>
      </c>
      <c r="E39" s="218">
        <f t="shared" si="6"/>
        <v>6</v>
      </c>
      <c r="F39" s="116">
        <v>6</v>
      </c>
      <c r="G39" s="126">
        <v>0</v>
      </c>
      <c r="H39" s="68">
        <f>SUM(H40:H41)</f>
        <v>0</v>
      </c>
      <c r="I39" s="116">
        <v>17</v>
      </c>
      <c r="J39" s="116">
        <f>I39-K39</f>
        <v>13</v>
      </c>
      <c r="K39" s="117">
        <v>4</v>
      </c>
      <c r="L39" s="191">
        <v>1</v>
      </c>
      <c r="M39" s="174">
        <v>1</v>
      </c>
      <c r="N39" s="204">
        <v>240</v>
      </c>
      <c r="O39" s="204">
        <v>120</v>
      </c>
      <c r="P39" s="204">
        <v>120</v>
      </c>
      <c r="Q39" s="127">
        <f t="shared" si="7"/>
        <v>6</v>
      </c>
      <c r="R39" s="69">
        <f t="shared" si="3"/>
        <v>240</v>
      </c>
      <c r="S39" s="70">
        <f t="shared" si="4"/>
        <v>40</v>
      </c>
      <c r="T39" s="91">
        <f t="shared" si="5"/>
        <v>14.117647058823529</v>
      </c>
    </row>
    <row r="40" spans="1:20" ht="7.5" customHeight="1">
      <c r="A40" s="124" t="s">
        <v>92</v>
      </c>
      <c r="D40" s="92"/>
      <c r="E40" s="53"/>
      <c r="G40" s="92"/>
      <c r="H40" s="92"/>
      <c r="L40" s="192"/>
      <c r="M40" s="192"/>
      <c r="Q40" s="89"/>
      <c r="R40" s="89"/>
      <c r="S40" s="88"/>
      <c r="T40" s="88"/>
    </row>
    <row r="41" ht="4.5" customHeight="1"/>
    <row r="42" spans="1:16" s="32" customFormat="1" ht="10.5" customHeight="1">
      <c r="A42" s="31" t="s">
        <v>95</v>
      </c>
      <c r="B42" s="31"/>
      <c r="C42" s="31"/>
      <c r="D42" s="31"/>
      <c r="E42" s="31"/>
      <c r="F42" s="31"/>
      <c r="G42" s="31"/>
      <c r="L42" s="193"/>
      <c r="M42" s="194"/>
      <c r="N42" s="194"/>
      <c r="O42" s="194"/>
      <c r="P42" s="194"/>
    </row>
    <row r="43" spans="1:20" ht="3" customHeight="1">
      <c r="A43" s="93"/>
      <c r="B43" s="94"/>
      <c r="C43" s="93"/>
      <c r="D43" s="94"/>
      <c r="E43" s="95"/>
      <c r="F43" s="94"/>
      <c r="G43" s="96"/>
      <c r="H43" s="94"/>
      <c r="I43" s="96"/>
      <c r="J43" s="94"/>
      <c r="K43" s="96"/>
      <c r="L43" s="195"/>
      <c r="M43" s="196"/>
      <c r="N43" s="205"/>
      <c r="O43" s="196"/>
      <c r="P43" s="205"/>
      <c r="Q43" s="94"/>
      <c r="R43" s="94"/>
      <c r="S43" s="94"/>
      <c r="T43" s="95"/>
    </row>
    <row r="44" spans="1:20" ht="9.75" customHeight="1">
      <c r="A44" s="51" t="s">
        <v>120</v>
      </c>
      <c r="B44" s="22">
        <v>2</v>
      </c>
      <c r="C44" s="22">
        <v>2</v>
      </c>
      <c r="D44" s="78">
        <v>0</v>
      </c>
      <c r="E44" s="22">
        <f>SUM(F44:H44)</f>
        <v>36</v>
      </c>
      <c r="F44" s="22">
        <v>31</v>
      </c>
      <c r="G44" s="78">
        <v>0</v>
      </c>
      <c r="H44" s="22">
        <v>5</v>
      </c>
      <c r="I44" s="22">
        <v>71</v>
      </c>
      <c r="J44" s="22">
        <v>36</v>
      </c>
      <c r="K44" s="52">
        <v>35</v>
      </c>
      <c r="L44" s="197">
        <v>4</v>
      </c>
      <c r="M44" s="197">
        <v>1</v>
      </c>
      <c r="N44" s="155">
        <v>730</v>
      </c>
      <c r="O44" s="155">
        <v>381</v>
      </c>
      <c r="P44" s="155">
        <v>349</v>
      </c>
      <c r="Q44" s="54">
        <v>18</v>
      </c>
      <c r="R44" s="54">
        <v>365</v>
      </c>
      <c r="S44" s="55">
        <v>20.3</v>
      </c>
      <c r="T44" s="56">
        <v>10.3</v>
      </c>
    </row>
    <row r="45" spans="1:20" ht="3" customHeight="1">
      <c r="A45" s="51"/>
      <c r="B45" s="22"/>
      <c r="C45" s="23"/>
      <c r="D45" s="78"/>
      <c r="E45" s="52"/>
      <c r="F45" s="22"/>
      <c r="G45" s="122"/>
      <c r="H45" s="78"/>
      <c r="I45" s="53"/>
      <c r="J45" s="22"/>
      <c r="K45" s="53"/>
      <c r="L45" s="197"/>
      <c r="M45" s="198"/>
      <c r="N45" s="155"/>
      <c r="O45" s="180"/>
      <c r="P45" s="155"/>
      <c r="Q45" s="54"/>
      <c r="R45" s="54"/>
      <c r="S45" s="55"/>
      <c r="T45" s="56"/>
    </row>
    <row r="46" spans="1:20" s="39" customFormat="1" ht="9.75" customHeight="1">
      <c r="A46" s="57" t="s">
        <v>121</v>
      </c>
      <c r="B46" s="20">
        <f aca="true" t="shared" si="11" ref="B46:P46">SUM(B48:B49)</f>
        <v>2</v>
      </c>
      <c r="C46" s="20">
        <f t="shared" si="11"/>
        <v>2</v>
      </c>
      <c r="D46" s="77">
        <f t="shared" si="11"/>
        <v>0</v>
      </c>
      <c r="E46" s="20">
        <f>SUM(F46:H46)</f>
        <v>36</v>
      </c>
      <c r="F46" s="20">
        <f t="shared" si="11"/>
        <v>32</v>
      </c>
      <c r="G46" s="77">
        <f t="shared" si="11"/>
        <v>0</v>
      </c>
      <c r="H46" s="20">
        <f t="shared" si="11"/>
        <v>4</v>
      </c>
      <c r="I46" s="20">
        <f t="shared" si="11"/>
        <v>71</v>
      </c>
      <c r="J46" s="20">
        <f t="shared" si="11"/>
        <v>34</v>
      </c>
      <c r="K46" s="58">
        <f t="shared" si="11"/>
        <v>37</v>
      </c>
      <c r="L46" s="199">
        <f t="shared" si="11"/>
        <v>4</v>
      </c>
      <c r="M46" s="168">
        <f t="shared" si="11"/>
        <v>1</v>
      </c>
      <c r="N46" s="168">
        <f t="shared" si="11"/>
        <v>749</v>
      </c>
      <c r="O46" s="168">
        <f t="shared" si="11"/>
        <v>383</v>
      </c>
      <c r="P46" s="168">
        <f t="shared" si="11"/>
        <v>366</v>
      </c>
      <c r="Q46" s="60">
        <f>E46/B46</f>
        <v>18</v>
      </c>
      <c r="R46" s="60">
        <f>N46/C46</f>
        <v>374.5</v>
      </c>
      <c r="S46" s="61">
        <f>N46/E46</f>
        <v>20.805555555555557</v>
      </c>
      <c r="T46" s="62">
        <f>N46/I46</f>
        <v>10.549295774647888</v>
      </c>
    </row>
    <row r="47" spans="1:20" ht="3" customHeight="1">
      <c r="A47" s="51"/>
      <c r="B47" s="22"/>
      <c r="C47" s="23"/>
      <c r="D47" s="22"/>
      <c r="E47" s="52"/>
      <c r="F47" s="22"/>
      <c r="G47" s="53"/>
      <c r="H47" s="22"/>
      <c r="I47" s="53"/>
      <c r="J47" s="22"/>
      <c r="K47" s="53"/>
      <c r="L47" s="197"/>
      <c r="M47" s="180"/>
      <c r="N47" s="155"/>
      <c r="O47" s="180"/>
      <c r="P47" s="155"/>
      <c r="Q47" s="54"/>
      <c r="R47" s="54"/>
      <c r="S47" s="54"/>
      <c r="T47" s="84"/>
    </row>
    <row r="48" spans="1:20" ht="9" customHeight="1">
      <c r="A48" s="51" t="s">
        <v>130</v>
      </c>
      <c r="B48" s="22">
        <f>SUM(C48:D48)</f>
        <v>1</v>
      </c>
      <c r="C48" s="23">
        <v>1</v>
      </c>
      <c r="D48" s="78">
        <v>0</v>
      </c>
      <c r="E48" s="52">
        <f>SUM(F48:H48)</f>
        <v>14</v>
      </c>
      <c r="F48" s="22">
        <v>14</v>
      </c>
      <c r="G48" s="78">
        <v>0</v>
      </c>
      <c r="H48" s="78">
        <v>0</v>
      </c>
      <c r="I48" s="53">
        <v>30</v>
      </c>
      <c r="J48" s="22">
        <v>16</v>
      </c>
      <c r="K48" s="53">
        <v>14</v>
      </c>
      <c r="L48" s="197">
        <v>2</v>
      </c>
      <c r="M48" s="173">
        <v>0</v>
      </c>
      <c r="N48" s="155">
        <v>361</v>
      </c>
      <c r="O48" s="180">
        <v>187</v>
      </c>
      <c r="P48" s="155">
        <v>174</v>
      </c>
      <c r="Q48" s="54">
        <f>E48/B48</f>
        <v>14</v>
      </c>
      <c r="R48" s="54">
        <f>N48/C48</f>
        <v>361</v>
      </c>
      <c r="S48" s="55">
        <f>N48/E48</f>
        <v>25.785714285714285</v>
      </c>
      <c r="T48" s="56">
        <f>N48/I48</f>
        <v>12.033333333333333</v>
      </c>
    </row>
    <row r="49" spans="1:20" ht="9" customHeight="1">
      <c r="A49" s="64" t="s">
        <v>131</v>
      </c>
      <c r="B49" s="27">
        <f>SUM(C49:D49)</f>
        <v>1</v>
      </c>
      <c r="C49" s="81">
        <v>1</v>
      </c>
      <c r="D49" s="68">
        <v>0</v>
      </c>
      <c r="E49" s="82">
        <f>SUM(F49:H49)</f>
        <v>22</v>
      </c>
      <c r="F49" s="66">
        <v>18</v>
      </c>
      <c r="G49" s="68">
        <v>0</v>
      </c>
      <c r="H49" s="97">
        <v>4</v>
      </c>
      <c r="I49" s="67">
        <v>41</v>
      </c>
      <c r="J49" s="66">
        <v>18</v>
      </c>
      <c r="K49" s="67">
        <v>23</v>
      </c>
      <c r="L49" s="200">
        <v>2</v>
      </c>
      <c r="M49" s="201">
        <v>1</v>
      </c>
      <c r="N49" s="206">
        <v>388</v>
      </c>
      <c r="O49" s="207">
        <v>196</v>
      </c>
      <c r="P49" s="206">
        <v>192</v>
      </c>
      <c r="Q49" s="69">
        <f>E49/B49</f>
        <v>22</v>
      </c>
      <c r="R49" s="69">
        <f>N49/C49</f>
        <v>388</v>
      </c>
      <c r="S49" s="70">
        <f>N49/E49</f>
        <v>17.636363636363637</v>
      </c>
      <c r="T49" s="71">
        <f>N49/I49</f>
        <v>9.463414634146341</v>
      </c>
    </row>
  </sheetData>
  <sheetProtection/>
  <mergeCells count="10">
    <mergeCell ref="A1:A2"/>
    <mergeCell ref="B1:D1"/>
    <mergeCell ref="E1:H1"/>
    <mergeCell ref="I1:K1"/>
    <mergeCell ref="S1:S2"/>
    <mergeCell ref="T1:T2"/>
    <mergeCell ref="L1:L2"/>
    <mergeCell ref="M1:M2"/>
    <mergeCell ref="N1:P1"/>
    <mergeCell ref="Q1:R1"/>
  </mergeCells>
  <printOptions horizontalCentered="1"/>
  <pageMargins left="0.2755905511811024" right="0.2755905511811024" top="0.3937007874015748" bottom="0.5118110236220472" header="0.2755905511811024" footer="0.2362204724409449"/>
  <pageSetup firstPageNumber="48" useFirstPageNumber="1" horizontalDpi="600" verticalDpi="600" orientation="portrait" paperSize="165" scale="185" r:id="rId1"/>
  <headerFooter alignWithMargins="0">
    <oddFooter>&amp;C&amp;"ＭＳ 明朝,標準"&amp;9－ &amp;P －</oddFooter>
  </headerFooter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 晃成</dc:creator>
  <cp:keywords/>
  <dc:description/>
  <cp:lastModifiedBy>千葉県</cp:lastModifiedBy>
  <cp:lastPrinted>2019-12-17T00:40:10Z</cp:lastPrinted>
  <dcterms:created xsi:type="dcterms:W3CDTF">2007-02-22T08:07:55Z</dcterms:created>
  <dcterms:modified xsi:type="dcterms:W3CDTF">2019-12-17T00:40:23Z</dcterms:modified>
  <cp:category/>
  <cp:version/>
  <cp:contentType/>
  <cp:contentStatus/>
</cp:coreProperties>
</file>