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47" activeTab="0"/>
  </bookViews>
  <sheets>
    <sheet name="32-33" sheetId="1" r:id="rId1"/>
    <sheet name="34-35" sheetId="2" r:id="rId2"/>
  </sheets>
  <definedNames>
    <definedName name="_xlnm.Print_Area" localSheetId="0">'32-33'!$A$1:$R$35</definedName>
    <definedName name="_xlnm.Print_Area" localSheetId="1">'34-35'!$A$1:$AA$28</definedName>
  </definedNames>
  <calcPr fullCalcOnLoad="1"/>
</workbook>
</file>

<file path=xl/sharedStrings.xml><?xml version="1.0" encoding="utf-8"?>
<sst xmlns="http://schemas.openxmlformats.org/spreadsheetml/2006/main" count="131" uniqueCount="104">
  <si>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</si>
  <si>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</si>
  <si>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</si>
  <si>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</si>
  <si>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</si>
  <si>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</si>
  <si>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</si>
  <si>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</si>
  <si>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</si>
  <si>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</si>
  <si>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</si>
  <si>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</si>
  <si>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</si>
  <si>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</si>
  <si>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</si>
  <si>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</si>
  <si>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</si>
  <si>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</si>
  <si>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</si>
  <si>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</si>
  <si>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</si>
  <si>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</si>
  <si>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</si>
  <si>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</si>
  <si>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</si>
  <si>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</si>
  <si>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</si>
  <si>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</si>
  <si>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</si>
  <si>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</si>
  <si>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</si>
  <si>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</si>
  <si>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</si>
  <si>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</si>
  <si>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</si>
  <si>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</si>
  <si>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</si>
  <si>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</si>
  <si>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</si>
  <si>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</si>
  <si>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</si>
  <si>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</si>
  <si>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</si>
  <si>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</si>
  <si>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</si>
  <si>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</si>
  <si>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</si>
  <si>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</si>
  <si>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</si>
  <si>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</si>
  <si>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</si>
  <si>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</si>
  <si>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</si>
  <si>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</si>
  <si>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</si>
  <si>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</si>
  <si>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</si>
  <si>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</si>
  <si>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</si>
  <si>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</si>
  <si>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</si>
  <si>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</si>
  <si>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</si>
  <si>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</si>
  <si>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</si>
  <si>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</si>
  <si>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</si>
  <si>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</si>
  <si>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</si>
  <si>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</si>
  <si>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</si>
  <si>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</si>
  <si>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</si>
  <si>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</si>
  <si>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</si>
  <si>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</si>
  <si>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</si>
  <si>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</si>
  <si>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</si>
  <si>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</si>
  <si>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(Ｔ)</t>
  </si>
  <si>
    <t>(Ａ)</t>
  </si>
  <si>
    <t>(Ｂ)</t>
  </si>
  <si>
    <t>(Ｃ)</t>
  </si>
  <si>
    <t>(Ｄ)</t>
  </si>
  <si>
    <t>(Ｅ)</t>
  </si>
  <si>
    <t>大学等進学率（A／T*100）</t>
  </si>
  <si>
    <t>（A/T*100）</t>
  </si>
  <si>
    <t>（Ｆ）</t>
  </si>
  <si>
    <t>(Ｆ)</t>
  </si>
  <si>
    <t>就職率（E+F／T*100)</t>
  </si>
  <si>
    <t>（E+F/T*100）</t>
  </si>
  <si>
    <t xml:space="preserve">※公立は「専修学校（一般課程）等入学者」に「進学希望者（予備校）」を含まない。　　　　　　
</t>
  </si>
  <si>
    <t>女</t>
  </si>
  <si>
    <t>2年3月卒業者</t>
  </si>
  <si>
    <t xml:space="preserve"> </t>
  </si>
  <si>
    <t>(R2.5.1現在　教育政策課調)</t>
  </si>
  <si>
    <t>平成11年3月</t>
  </si>
  <si>
    <t>16.3</t>
  </si>
  <si>
    <t>令和2年3月</t>
  </si>
  <si>
    <t>(R2.5.1 現在　教育政策課調)</t>
  </si>
  <si>
    <t>－</t>
  </si>
  <si>
    <t>※令和2年3月卒業生の進学率(国)及び就職率(国)は｢学校基本調査速報｣では公表されていない。</t>
  </si>
  <si>
    <t>※私立は「専修学校（一般課程）等入学者」に「進学希望者[学校法人（準学校法人）格を
有する予備校]」を含む。また、「その他計」に「進学希望者（その他の予備校）」を含む。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</si>
</sst>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  <numFmt numFmtId="237" formatCode="0.E+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6.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225" fontId="5" fillId="0" borderId="11" xfId="0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0" fontId="10" fillId="0" borderId="11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225" fontId="10" fillId="0" borderId="13" xfId="0" applyNumberFormat="1" applyFont="1" applyFill="1" applyBorder="1" applyAlignment="1">
      <alignment vertical="center"/>
    </xf>
    <xf numFmtId="180" fontId="10" fillId="0" borderId="13" xfId="61" applyNumberFormat="1" applyFont="1" applyFill="1" applyBorder="1" applyAlignment="1">
      <alignment horizontal="right" vertical="center"/>
      <protection/>
    </xf>
    <xf numFmtId="225" fontId="10" fillId="0" borderId="12" xfId="0" applyNumberFormat="1" applyFont="1" applyFill="1" applyBorder="1" applyAlignment="1">
      <alignment vertical="center"/>
    </xf>
    <xf numFmtId="180" fontId="10" fillId="0" borderId="11" xfId="61" applyNumberFormat="1" applyFont="1" applyFill="1" applyBorder="1" applyAlignment="1">
      <alignment horizontal="right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11" xfId="61" applyNumberFormat="1" applyFont="1" applyFill="1" applyBorder="1">
      <alignment vertical="center"/>
      <protection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23" xfId="0" applyNumberFormat="1" applyFont="1" applyFill="1" applyBorder="1" applyAlignment="1">
      <alignment vertical="center"/>
    </xf>
    <xf numFmtId="182" fontId="10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225" fontId="10" fillId="0" borderId="11" xfId="61" applyNumberFormat="1" applyFont="1" applyFill="1" applyBorder="1">
      <alignment vertical="center"/>
      <protection/>
    </xf>
    <xf numFmtId="180" fontId="5" fillId="0" borderId="29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180" fontId="11" fillId="0" borderId="11" xfId="61" applyNumberFormat="1" applyFont="1" applyFill="1" applyBorder="1">
      <alignment vertical="center"/>
      <protection/>
    </xf>
    <xf numFmtId="180" fontId="11" fillId="0" borderId="12" xfId="61" applyNumberFormat="1" applyFont="1" applyFill="1" applyBorder="1">
      <alignment vertical="center"/>
      <protection/>
    </xf>
    <xf numFmtId="182" fontId="11" fillId="0" borderId="13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82" fontId="11" fillId="0" borderId="18" xfId="0" applyNumberFormat="1" applyFont="1" applyFill="1" applyBorder="1" applyAlignment="1">
      <alignment vertical="center"/>
    </xf>
    <xf numFmtId="182" fontId="11" fillId="0" borderId="2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vertical="center"/>
    </xf>
    <xf numFmtId="222" fontId="5" fillId="0" borderId="11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2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84" fontId="5" fillId="0" borderId="36" xfId="0" applyNumberFormat="1" applyFont="1" applyFill="1" applyBorder="1" applyAlignment="1">
      <alignment vertical="center"/>
    </xf>
    <xf numFmtId="184" fontId="5" fillId="0" borderId="37" xfId="0" applyNumberFormat="1" applyFont="1" applyFill="1" applyBorder="1" applyAlignment="1">
      <alignment vertical="center"/>
    </xf>
    <xf numFmtId="184" fontId="5" fillId="0" borderId="35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222" fontId="10" fillId="0" borderId="11" xfId="61" applyNumberFormat="1" applyFont="1" applyFill="1" applyBorder="1">
      <alignment vertical="center"/>
      <protection/>
    </xf>
    <xf numFmtId="225" fontId="10" fillId="0" borderId="23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182" fontId="11" fillId="0" borderId="12" xfId="0" applyNumberFormat="1" applyFont="1" applyFill="1" applyBorder="1" applyAlignment="1">
      <alignment vertical="center"/>
    </xf>
    <xf numFmtId="182" fontId="11" fillId="0" borderId="24" xfId="0" applyNumberFormat="1" applyFont="1" applyFill="1" applyBorder="1" applyAlignment="1">
      <alignment vertical="center"/>
    </xf>
    <xf numFmtId="225" fontId="5" fillId="0" borderId="12" xfId="0" applyNumberFormat="1" applyFont="1" applyFill="1" applyBorder="1" applyAlignment="1">
      <alignment vertical="center"/>
    </xf>
    <xf numFmtId="225" fontId="10" fillId="0" borderId="29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41" fontId="10" fillId="0" borderId="11" xfId="61" applyNumberFormat="1" applyFont="1" applyFill="1" applyBorder="1">
      <alignment vertical="center"/>
      <protection/>
    </xf>
    <xf numFmtId="41" fontId="10" fillId="0" borderId="11" xfId="61" applyNumberFormat="1" applyFont="1" applyFill="1" applyBorder="1" applyAlignment="1">
      <alignment vertical="center"/>
      <protection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182" fontId="10" fillId="0" borderId="11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27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center" vertical="center"/>
    </xf>
    <xf numFmtId="184" fontId="5" fillId="0" borderId="39" xfId="0" applyNumberFormat="1" applyFont="1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5" xfId="0" applyNumberFormat="1" applyFont="1" applyFill="1" applyBorder="1" applyAlignment="1">
      <alignment horizontal="center" vertical="center"/>
    </xf>
    <xf numFmtId="184" fontId="5" fillId="0" borderId="19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4" fillId="0" borderId="38" xfId="0" applyFont="1" applyBorder="1" applyAlignment="1">
      <alignment horizontal="left" vertical="top" wrapText="1"/>
    </xf>
    <xf numFmtId="182" fontId="5" fillId="0" borderId="23" xfId="0" applyNumberFormat="1" applyFont="1" applyFill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180" fontId="5" fillId="0" borderId="47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4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35"/>
  <sheetViews>
    <sheetView tabSelected="1" view="pageBreakPreview" zoomScale="175" zoomScaleNormal="160" zoomScaleSheetLayoutView="175" workbookViewId="0" topLeftCell="A1">
      <selection activeCell="F2" sqref="F2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18" width="1.75390625" style="1" customWidth="1"/>
    <col min="19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67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25" t="s">
        <v>100</v>
      </c>
    </row>
    <row r="3" spans="1:17" ht="12" customHeight="1">
      <c r="A3" s="173" t="s">
        <v>18</v>
      </c>
      <c r="B3" s="169"/>
      <c r="C3" s="169"/>
      <c r="D3" s="169"/>
      <c r="E3" s="169"/>
      <c r="F3" s="169"/>
      <c r="G3" s="169" t="s">
        <v>94</v>
      </c>
      <c r="H3" s="170"/>
      <c r="I3" s="79"/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12"/>
    </row>
    <row r="4" spans="1:17" ht="12" customHeight="1">
      <c r="A4" s="141"/>
      <c r="B4" s="142"/>
      <c r="C4" s="142"/>
      <c r="D4" s="142"/>
      <c r="E4" s="142"/>
      <c r="F4" s="142"/>
      <c r="G4" s="6" t="s">
        <v>1</v>
      </c>
      <c r="H4" s="7" t="s">
        <v>2</v>
      </c>
      <c r="I4" s="78" t="s">
        <v>8</v>
      </c>
      <c r="J4" s="80" t="s">
        <v>16</v>
      </c>
      <c r="K4" s="81" t="s">
        <v>93</v>
      </c>
      <c r="L4" s="6" t="s">
        <v>8</v>
      </c>
      <c r="M4" s="6" t="s">
        <v>16</v>
      </c>
      <c r="N4" s="6" t="s">
        <v>17</v>
      </c>
      <c r="O4" s="6" t="s">
        <v>8</v>
      </c>
      <c r="P4" s="6" t="s">
        <v>16</v>
      </c>
      <c r="Q4" s="7" t="s">
        <v>17</v>
      </c>
    </row>
    <row r="5" spans="1:17" ht="12.75" customHeight="1">
      <c r="A5" s="151" t="s">
        <v>19</v>
      </c>
      <c r="B5" s="152"/>
      <c r="C5" s="153"/>
      <c r="D5" s="153"/>
      <c r="E5" s="154"/>
      <c r="F5" s="10" t="s">
        <v>3</v>
      </c>
      <c r="G5" s="30">
        <f>I5+L5+O5</f>
        <v>48289</v>
      </c>
      <c r="H5" s="31">
        <f>G5/$G$5*100</f>
        <v>100</v>
      </c>
      <c r="I5" s="82">
        <f>J5+K5</f>
        <v>32223</v>
      </c>
      <c r="J5" s="30">
        <f>J6+J11+J12+J13+J14+J15+J23</f>
        <v>15876</v>
      </c>
      <c r="K5" s="30">
        <f>K6+K11+K12+K13+K14+K15+K23</f>
        <v>16347</v>
      </c>
      <c r="L5" s="30">
        <f aca="true" t="shared" si="0" ref="L5:L19">M5+N5</f>
        <v>600</v>
      </c>
      <c r="M5" s="30">
        <f>M6+M11+M12+M13+M14+M15+M23</f>
        <v>362</v>
      </c>
      <c r="N5" s="30">
        <f>N6+N11+N12+N13+N14+N15+N23</f>
        <v>238</v>
      </c>
      <c r="O5" s="30">
        <f>P5+Q5</f>
        <v>15466</v>
      </c>
      <c r="P5" s="30">
        <f>P6+P11+P12+P13+P14+P15+P23</f>
        <v>8329</v>
      </c>
      <c r="Q5" s="32">
        <f>Q6+Q11+Q12+Q13+Q14+Q15+Q23</f>
        <v>7137</v>
      </c>
    </row>
    <row r="6" spans="1:17" ht="12.75" customHeight="1">
      <c r="A6" s="168" t="s">
        <v>72</v>
      </c>
      <c r="B6" s="141" t="s">
        <v>12</v>
      </c>
      <c r="C6" s="142"/>
      <c r="D6" s="142"/>
      <c r="E6" s="143"/>
      <c r="F6" s="10" t="s">
        <v>4</v>
      </c>
      <c r="G6" s="30">
        <f aca="true" t="shared" si="1" ref="G6:G15">I6+L6+O6</f>
        <v>27030</v>
      </c>
      <c r="H6" s="31">
        <f>G6/$G$5*100</f>
        <v>55.97548095839632</v>
      </c>
      <c r="I6" s="82">
        <f aca="true" t="shared" si="2" ref="I6:I19">J6+K6</f>
        <v>16362</v>
      </c>
      <c r="J6" s="30">
        <f>SUM(J7:J10)</f>
        <v>7769</v>
      </c>
      <c r="K6" s="30">
        <f>SUM(K7:K10)</f>
        <v>8593</v>
      </c>
      <c r="L6" s="30">
        <f t="shared" si="0"/>
        <v>70</v>
      </c>
      <c r="M6" s="30">
        <v>38</v>
      </c>
      <c r="N6" s="30">
        <v>32</v>
      </c>
      <c r="O6" s="30">
        <f>P6+Q6</f>
        <v>10598</v>
      </c>
      <c r="P6" s="30">
        <f>SUM(P7:P10)</f>
        <v>5626</v>
      </c>
      <c r="Q6" s="32">
        <f>SUM(Q7:Q10)</f>
        <v>4972</v>
      </c>
    </row>
    <row r="7" spans="1:17" ht="12.75" customHeight="1">
      <c r="A7" s="141"/>
      <c r="B7" s="144" t="s">
        <v>20</v>
      </c>
      <c r="C7" s="144"/>
      <c r="D7" s="144"/>
      <c r="E7" s="145"/>
      <c r="F7" s="13"/>
      <c r="G7" s="67">
        <f t="shared" si="1"/>
        <v>25317</v>
      </c>
      <c r="H7" s="33">
        <f aca="true" t="shared" si="3" ref="H7:H24">G7/$G$5*100</f>
        <v>52.428089212864215</v>
      </c>
      <c r="I7" s="82">
        <f t="shared" si="2"/>
        <v>15161</v>
      </c>
      <c r="J7" s="30">
        <v>7678</v>
      </c>
      <c r="K7" s="30">
        <v>7483</v>
      </c>
      <c r="L7" s="30">
        <f t="shared" si="0"/>
        <v>63</v>
      </c>
      <c r="M7" s="34">
        <v>35</v>
      </c>
      <c r="N7" s="34">
        <v>28</v>
      </c>
      <c r="O7" s="30">
        <f aca="true" t="shared" si="4" ref="O7:O14">P7+Q7</f>
        <v>10093</v>
      </c>
      <c r="P7" s="35">
        <v>5559</v>
      </c>
      <c r="Q7" s="36">
        <v>4534</v>
      </c>
    </row>
    <row r="8" spans="1:17" ht="12.75" customHeight="1">
      <c r="A8" s="141"/>
      <c r="B8" s="146" t="s">
        <v>21</v>
      </c>
      <c r="C8" s="146"/>
      <c r="D8" s="146"/>
      <c r="E8" s="147"/>
      <c r="F8" s="11"/>
      <c r="G8" s="68">
        <f t="shared" si="1"/>
        <v>1635</v>
      </c>
      <c r="H8" s="37">
        <f>G8/$G$5*100</f>
        <v>3.38586427550788</v>
      </c>
      <c r="I8" s="82">
        <f t="shared" si="2"/>
        <v>1139</v>
      </c>
      <c r="J8" s="30">
        <v>79</v>
      </c>
      <c r="K8" s="30">
        <v>1060</v>
      </c>
      <c r="L8" s="30">
        <f t="shared" si="0"/>
        <v>5</v>
      </c>
      <c r="M8" s="34">
        <v>1</v>
      </c>
      <c r="N8" s="34">
        <v>4</v>
      </c>
      <c r="O8" s="30">
        <f t="shared" si="4"/>
        <v>491</v>
      </c>
      <c r="P8" s="34">
        <v>60</v>
      </c>
      <c r="Q8" s="38">
        <v>431</v>
      </c>
    </row>
    <row r="9" spans="1:17" ht="12.75" customHeight="1">
      <c r="A9" s="141"/>
      <c r="B9" s="146" t="s">
        <v>22</v>
      </c>
      <c r="C9" s="146"/>
      <c r="D9" s="146"/>
      <c r="E9" s="147"/>
      <c r="F9" s="11"/>
      <c r="G9" s="68">
        <f t="shared" si="1"/>
        <v>25</v>
      </c>
      <c r="H9" s="37">
        <f t="shared" si="3"/>
        <v>0.05177162500776575</v>
      </c>
      <c r="I9" s="82">
        <f t="shared" si="2"/>
        <v>18</v>
      </c>
      <c r="J9" s="30">
        <v>7</v>
      </c>
      <c r="K9" s="30">
        <v>11</v>
      </c>
      <c r="L9" s="30">
        <f t="shared" si="0"/>
        <v>2</v>
      </c>
      <c r="M9" s="34">
        <v>2</v>
      </c>
      <c r="N9" s="39">
        <v>0</v>
      </c>
      <c r="O9" s="30">
        <f t="shared" si="4"/>
        <v>5</v>
      </c>
      <c r="P9" s="63">
        <v>4</v>
      </c>
      <c r="Q9" s="38">
        <v>1</v>
      </c>
    </row>
    <row r="10" spans="1:17" ht="12.75" customHeight="1">
      <c r="A10" s="141"/>
      <c r="B10" s="148" t="s">
        <v>71</v>
      </c>
      <c r="C10" s="149"/>
      <c r="D10" s="149"/>
      <c r="E10" s="149"/>
      <c r="F10" s="14"/>
      <c r="G10" s="69">
        <f t="shared" si="1"/>
        <v>53</v>
      </c>
      <c r="H10" s="40">
        <f t="shared" si="3"/>
        <v>0.10975584501646339</v>
      </c>
      <c r="I10" s="82">
        <f t="shared" si="2"/>
        <v>44</v>
      </c>
      <c r="J10" s="30">
        <v>5</v>
      </c>
      <c r="K10" s="30">
        <v>39</v>
      </c>
      <c r="L10" s="39">
        <f t="shared" si="0"/>
        <v>0</v>
      </c>
      <c r="M10" s="39">
        <v>0</v>
      </c>
      <c r="N10" s="39">
        <v>0</v>
      </c>
      <c r="O10" s="30">
        <f t="shared" si="4"/>
        <v>9</v>
      </c>
      <c r="P10" s="34">
        <v>3</v>
      </c>
      <c r="Q10" s="38">
        <v>6</v>
      </c>
    </row>
    <row r="11" spans="1:17" ht="12.75" customHeight="1">
      <c r="A11" s="151" t="s">
        <v>23</v>
      </c>
      <c r="B11" s="152"/>
      <c r="C11" s="153"/>
      <c r="D11" s="153"/>
      <c r="E11" s="154"/>
      <c r="F11" s="10" t="s">
        <v>5</v>
      </c>
      <c r="G11" s="30">
        <f t="shared" si="1"/>
        <v>9412</v>
      </c>
      <c r="H11" s="31">
        <f t="shared" si="3"/>
        <v>19.490981382923646</v>
      </c>
      <c r="I11" s="82">
        <f t="shared" si="2"/>
        <v>7179</v>
      </c>
      <c r="J11" s="30">
        <v>2956</v>
      </c>
      <c r="K11" s="30">
        <v>4223</v>
      </c>
      <c r="L11" s="30">
        <f t="shared" si="0"/>
        <v>114</v>
      </c>
      <c r="M11" s="34">
        <v>64</v>
      </c>
      <c r="N11" s="34">
        <v>50</v>
      </c>
      <c r="O11" s="30">
        <f t="shared" si="4"/>
        <v>2119</v>
      </c>
      <c r="P11" s="30">
        <v>912</v>
      </c>
      <c r="Q11" s="32">
        <v>1207</v>
      </c>
    </row>
    <row r="12" spans="1:19" ht="12.75" customHeight="1">
      <c r="A12" s="151" t="s">
        <v>24</v>
      </c>
      <c r="B12" s="152"/>
      <c r="C12" s="153"/>
      <c r="D12" s="153"/>
      <c r="E12" s="154"/>
      <c r="F12" s="10" t="s">
        <v>6</v>
      </c>
      <c r="G12" s="30">
        <f t="shared" si="1"/>
        <v>1400</v>
      </c>
      <c r="H12" s="31">
        <f t="shared" si="3"/>
        <v>2.8992110004348817</v>
      </c>
      <c r="I12" s="82">
        <f t="shared" si="2"/>
        <v>239</v>
      </c>
      <c r="J12" s="30">
        <v>77</v>
      </c>
      <c r="K12" s="30">
        <v>162</v>
      </c>
      <c r="L12" s="30">
        <f t="shared" si="0"/>
        <v>10</v>
      </c>
      <c r="M12" s="34">
        <v>6</v>
      </c>
      <c r="N12" s="34">
        <v>4</v>
      </c>
      <c r="O12" s="30">
        <f t="shared" si="4"/>
        <v>1151</v>
      </c>
      <c r="P12" s="30">
        <v>813</v>
      </c>
      <c r="Q12" s="32">
        <v>338</v>
      </c>
      <c r="S12" s="1" t="s">
        <v>95</v>
      </c>
    </row>
    <row r="13" spans="1:17" ht="12.75" customHeight="1">
      <c r="A13" s="151" t="s">
        <v>25</v>
      </c>
      <c r="B13" s="152"/>
      <c r="C13" s="153"/>
      <c r="D13" s="153"/>
      <c r="E13" s="154"/>
      <c r="F13" s="10" t="s">
        <v>66</v>
      </c>
      <c r="G13" s="30">
        <f t="shared" si="1"/>
        <v>135</v>
      </c>
      <c r="H13" s="31">
        <f>G13/$G$5*100</f>
        <v>0.27956677504193506</v>
      </c>
      <c r="I13" s="82">
        <f t="shared" si="2"/>
        <v>103</v>
      </c>
      <c r="J13" s="30">
        <v>88</v>
      </c>
      <c r="K13" s="30">
        <v>15</v>
      </c>
      <c r="L13" s="30">
        <f t="shared" si="0"/>
        <v>15</v>
      </c>
      <c r="M13" s="34">
        <v>13</v>
      </c>
      <c r="N13" s="34">
        <v>2</v>
      </c>
      <c r="O13" s="30">
        <f t="shared" si="4"/>
        <v>17</v>
      </c>
      <c r="P13" s="30">
        <v>13</v>
      </c>
      <c r="Q13" s="32">
        <v>4</v>
      </c>
    </row>
    <row r="14" spans="1:17" ht="12.75" customHeight="1">
      <c r="A14" s="151" t="s">
        <v>26</v>
      </c>
      <c r="B14" s="152"/>
      <c r="C14" s="153"/>
      <c r="D14" s="153"/>
      <c r="E14" s="154"/>
      <c r="F14" s="10" t="s">
        <v>27</v>
      </c>
      <c r="G14" s="30">
        <f t="shared" si="1"/>
        <v>6285</v>
      </c>
      <c r="H14" s="31">
        <f t="shared" si="3"/>
        <v>13.015386526952307</v>
      </c>
      <c r="I14" s="82">
        <f>J14+K14</f>
        <v>5243</v>
      </c>
      <c r="J14" s="30">
        <v>2989</v>
      </c>
      <c r="K14" s="30">
        <v>2254</v>
      </c>
      <c r="L14" s="30">
        <f t="shared" si="0"/>
        <v>214</v>
      </c>
      <c r="M14" s="34">
        <v>138</v>
      </c>
      <c r="N14" s="34">
        <v>76</v>
      </c>
      <c r="O14" s="30">
        <f t="shared" si="4"/>
        <v>828</v>
      </c>
      <c r="P14" s="30">
        <v>472</v>
      </c>
      <c r="Q14" s="32">
        <v>356</v>
      </c>
    </row>
    <row r="15" spans="1:17" ht="12.75" customHeight="1">
      <c r="A15" s="168" t="s">
        <v>28</v>
      </c>
      <c r="B15" s="141" t="s">
        <v>12</v>
      </c>
      <c r="C15" s="142"/>
      <c r="D15" s="142"/>
      <c r="E15" s="143"/>
      <c r="F15" s="10"/>
      <c r="G15" s="30">
        <f t="shared" si="1"/>
        <v>4020</v>
      </c>
      <c r="H15" s="31">
        <f t="shared" si="3"/>
        <v>8.324877301248732</v>
      </c>
      <c r="I15" s="82">
        <f>J15+K15</f>
        <v>3097</v>
      </c>
      <c r="J15" s="30">
        <v>1997</v>
      </c>
      <c r="K15" s="30">
        <v>1100</v>
      </c>
      <c r="L15" s="30">
        <f t="shared" si="0"/>
        <v>177</v>
      </c>
      <c r="M15" s="30">
        <v>103</v>
      </c>
      <c r="N15" s="30">
        <v>74</v>
      </c>
      <c r="O15" s="30">
        <f>P15+Q15</f>
        <v>746</v>
      </c>
      <c r="P15" s="30">
        <v>489</v>
      </c>
      <c r="Q15" s="32">
        <v>257</v>
      </c>
    </row>
    <row r="16" spans="1:17" ht="12.75" customHeight="1">
      <c r="A16" s="141"/>
      <c r="B16" s="144" t="s">
        <v>13</v>
      </c>
      <c r="C16" s="144"/>
      <c r="D16" s="144"/>
      <c r="E16" s="145"/>
      <c r="F16" s="13"/>
      <c r="G16" s="178"/>
      <c r="H16" s="179"/>
      <c r="I16" s="82">
        <f t="shared" si="2"/>
        <v>54</v>
      </c>
      <c r="J16" s="30">
        <v>12</v>
      </c>
      <c r="K16" s="30">
        <v>42</v>
      </c>
      <c r="L16" s="30">
        <f t="shared" si="0"/>
        <v>13</v>
      </c>
      <c r="M16" s="34">
        <v>4</v>
      </c>
      <c r="N16" s="30">
        <v>9</v>
      </c>
      <c r="O16" s="174"/>
      <c r="P16" s="174"/>
      <c r="Q16" s="175"/>
    </row>
    <row r="17" spans="1:17" ht="12.75" customHeight="1">
      <c r="A17" s="141"/>
      <c r="B17" s="146" t="s">
        <v>29</v>
      </c>
      <c r="C17" s="146"/>
      <c r="D17" s="146"/>
      <c r="E17" s="147"/>
      <c r="F17" s="11"/>
      <c r="G17" s="180"/>
      <c r="H17" s="181"/>
      <c r="I17" s="82">
        <f t="shared" si="2"/>
        <v>1943</v>
      </c>
      <c r="J17" s="30">
        <v>1401</v>
      </c>
      <c r="K17" s="30">
        <v>542</v>
      </c>
      <c r="L17" s="30">
        <f t="shared" si="0"/>
        <v>10</v>
      </c>
      <c r="M17" s="30">
        <v>6</v>
      </c>
      <c r="N17" s="34">
        <v>4</v>
      </c>
      <c r="O17" s="174"/>
      <c r="P17" s="174"/>
      <c r="Q17" s="175"/>
    </row>
    <row r="18" spans="1:17" ht="12.75" customHeight="1">
      <c r="A18" s="141"/>
      <c r="B18" s="146" t="s">
        <v>30</v>
      </c>
      <c r="C18" s="146"/>
      <c r="D18" s="146"/>
      <c r="E18" s="147"/>
      <c r="F18" s="11"/>
      <c r="G18" s="180"/>
      <c r="H18" s="181"/>
      <c r="I18" s="82">
        <f t="shared" si="2"/>
        <v>337</v>
      </c>
      <c r="J18" s="30">
        <v>255</v>
      </c>
      <c r="K18" s="30">
        <v>82</v>
      </c>
      <c r="L18" s="30">
        <f t="shared" si="0"/>
        <v>15</v>
      </c>
      <c r="M18" s="30">
        <v>7</v>
      </c>
      <c r="N18" s="30">
        <v>8</v>
      </c>
      <c r="O18" s="174"/>
      <c r="P18" s="174"/>
      <c r="Q18" s="175"/>
    </row>
    <row r="19" spans="1:17" ht="12.75" customHeight="1">
      <c r="A19" s="141"/>
      <c r="B19" s="146" t="s">
        <v>14</v>
      </c>
      <c r="C19" s="146"/>
      <c r="D19" s="146"/>
      <c r="E19" s="147"/>
      <c r="F19" s="11"/>
      <c r="G19" s="180"/>
      <c r="H19" s="181"/>
      <c r="I19" s="82">
        <f t="shared" si="2"/>
        <v>317</v>
      </c>
      <c r="J19" s="30">
        <v>125</v>
      </c>
      <c r="K19" s="30">
        <v>192</v>
      </c>
      <c r="L19" s="30">
        <f t="shared" si="0"/>
        <v>112</v>
      </c>
      <c r="M19" s="30">
        <v>71</v>
      </c>
      <c r="N19" s="30">
        <v>41</v>
      </c>
      <c r="O19" s="174"/>
      <c r="P19" s="174"/>
      <c r="Q19" s="175"/>
    </row>
    <row r="20" spans="1:17" ht="12.75" customHeight="1">
      <c r="A20" s="141"/>
      <c r="B20" s="146" t="s">
        <v>15</v>
      </c>
      <c r="C20" s="146"/>
      <c r="D20" s="146"/>
      <c r="E20" s="147"/>
      <c r="F20" s="11"/>
      <c r="G20" s="180"/>
      <c r="H20" s="181"/>
      <c r="I20" s="82">
        <f>J20+K20</f>
        <v>69</v>
      </c>
      <c r="J20" s="63">
        <v>25</v>
      </c>
      <c r="K20" s="63">
        <v>44</v>
      </c>
      <c r="L20" s="30">
        <f>M20+N20</f>
        <v>3</v>
      </c>
      <c r="M20" s="30">
        <v>2</v>
      </c>
      <c r="N20" s="30">
        <v>1</v>
      </c>
      <c r="O20" s="174"/>
      <c r="P20" s="174"/>
      <c r="Q20" s="175"/>
    </row>
    <row r="21" spans="1:17" ht="12.75" customHeight="1">
      <c r="A21" s="141"/>
      <c r="B21" s="146" t="s">
        <v>31</v>
      </c>
      <c r="C21" s="146"/>
      <c r="D21" s="146"/>
      <c r="E21" s="147"/>
      <c r="F21" s="11"/>
      <c r="G21" s="180"/>
      <c r="H21" s="181"/>
      <c r="I21" s="84">
        <f>J21+K21</f>
        <v>1</v>
      </c>
      <c r="J21" s="39">
        <v>0</v>
      </c>
      <c r="K21" s="108">
        <v>1</v>
      </c>
      <c r="L21" s="83">
        <f>M21+N21</f>
        <v>1</v>
      </c>
      <c r="M21" s="30">
        <v>1</v>
      </c>
      <c r="N21" s="39">
        <v>0</v>
      </c>
      <c r="O21" s="174"/>
      <c r="P21" s="174"/>
      <c r="Q21" s="175"/>
    </row>
    <row r="22" spans="1:17" ht="12.75" customHeight="1">
      <c r="A22" s="141"/>
      <c r="B22" s="176" t="s">
        <v>0</v>
      </c>
      <c r="C22" s="177"/>
      <c r="D22" s="177"/>
      <c r="E22" s="177"/>
      <c r="F22" s="14"/>
      <c r="G22" s="182"/>
      <c r="H22" s="183"/>
      <c r="I22" s="82">
        <f>J22+K22</f>
        <v>376</v>
      </c>
      <c r="J22" s="30">
        <v>179</v>
      </c>
      <c r="K22" s="30">
        <v>197</v>
      </c>
      <c r="L22" s="30">
        <f>M22+N22</f>
        <v>23</v>
      </c>
      <c r="M22" s="30">
        <v>12</v>
      </c>
      <c r="N22" s="30">
        <v>11</v>
      </c>
      <c r="O22" s="174"/>
      <c r="P22" s="174"/>
      <c r="Q22" s="175"/>
    </row>
    <row r="23" spans="1:17" ht="12.75" customHeight="1">
      <c r="A23" s="151" t="s">
        <v>69</v>
      </c>
      <c r="B23" s="152"/>
      <c r="C23" s="153"/>
      <c r="D23" s="153"/>
      <c r="E23" s="154"/>
      <c r="F23" s="10"/>
      <c r="G23" s="30">
        <f>I23+L23+O23</f>
        <v>7</v>
      </c>
      <c r="H23" s="31">
        <f t="shared" si="3"/>
        <v>0.014496055002174407</v>
      </c>
      <c r="I23" s="84">
        <f>J23+K23</f>
        <v>0</v>
      </c>
      <c r="J23" s="83">
        <f>K23+L23</f>
        <v>0</v>
      </c>
      <c r="K23" s="83">
        <f>L23+M23</f>
        <v>0</v>
      </c>
      <c r="L23" s="83">
        <f>M23+N23</f>
        <v>0</v>
      </c>
      <c r="M23" s="39">
        <v>0</v>
      </c>
      <c r="N23" s="39">
        <v>0</v>
      </c>
      <c r="O23" s="63">
        <f>P23+Q23</f>
        <v>7</v>
      </c>
      <c r="P23" s="32">
        <v>4</v>
      </c>
      <c r="Q23" s="32">
        <v>3</v>
      </c>
    </row>
    <row r="24" spans="1:17" s="2" customFormat="1" ht="12.75" customHeight="1">
      <c r="A24" s="27" t="s">
        <v>78</v>
      </c>
      <c r="B24" s="159" t="s">
        <v>77</v>
      </c>
      <c r="C24" s="160"/>
      <c r="D24" s="160"/>
      <c r="E24" s="160"/>
      <c r="F24" s="13" t="s">
        <v>88</v>
      </c>
      <c r="G24" s="30">
        <f>I24+L24+O24</f>
        <v>4</v>
      </c>
      <c r="H24" s="33">
        <f t="shared" si="3"/>
        <v>0.00828346000124252</v>
      </c>
      <c r="I24" s="84">
        <f>J24+K24</f>
        <v>3</v>
      </c>
      <c r="J24" s="34">
        <v>2</v>
      </c>
      <c r="K24" s="34">
        <v>1</v>
      </c>
      <c r="L24" s="83">
        <f>M24+N24</f>
        <v>0</v>
      </c>
      <c r="M24" s="39">
        <v>0</v>
      </c>
      <c r="N24" s="39">
        <v>0</v>
      </c>
      <c r="O24" s="84">
        <f>P24+Q24</f>
        <v>1</v>
      </c>
      <c r="P24" s="30">
        <v>1</v>
      </c>
      <c r="Q24" s="115">
        <v>0</v>
      </c>
    </row>
    <row r="25" spans="1:17" ht="12.75" customHeight="1">
      <c r="A25" s="163" t="s">
        <v>75</v>
      </c>
      <c r="B25" s="164"/>
      <c r="C25" s="164"/>
      <c r="D25" s="164"/>
      <c r="E25" s="62"/>
      <c r="F25" s="13" t="s">
        <v>87</v>
      </c>
      <c r="G25" s="171">
        <f>G6/G5*100</f>
        <v>55.97548095839632</v>
      </c>
      <c r="H25" s="172"/>
      <c r="I25" s="85">
        <f aca="true" t="shared" si="5" ref="I25:Q25">I6/I5*100</f>
        <v>50.777395028395865</v>
      </c>
      <c r="J25" s="41">
        <f t="shared" si="5"/>
        <v>48.93550012597632</v>
      </c>
      <c r="K25" s="41">
        <f t="shared" si="5"/>
        <v>52.56622010154769</v>
      </c>
      <c r="L25" s="41">
        <f t="shared" si="5"/>
        <v>11.666666666666666</v>
      </c>
      <c r="M25" s="41">
        <f t="shared" si="5"/>
        <v>10.497237569060774</v>
      </c>
      <c r="N25" s="41">
        <f t="shared" si="5"/>
        <v>13.445378151260504</v>
      </c>
      <c r="O25" s="41">
        <f t="shared" si="5"/>
        <v>68.52450536661064</v>
      </c>
      <c r="P25" s="41">
        <f t="shared" si="5"/>
        <v>67.54712450474246</v>
      </c>
      <c r="Q25" s="31">
        <f t="shared" si="5"/>
        <v>69.66512540283031</v>
      </c>
    </row>
    <row r="26" spans="1:17" ht="12.75" customHeight="1">
      <c r="A26" s="161" t="s">
        <v>7</v>
      </c>
      <c r="B26" s="162"/>
      <c r="C26" s="162"/>
      <c r="D26" s="162"/>
      <c r="E26" s="65"/>
      <c r="F26" s="15" t="s">
        <v>91</v>
      </c>
      <c r="G26" s="166">
        <f>(G14+G24)/G5*100</f>
        <v>13.023669986953552</v>
      </c>
      <c r="H26" s="167"/>
      <c r="I26" s="86">
        <f>(I14+I24)/I5*100</f>
        <v>16.280296682493873</v>
      </c>
      <c r="J26" s="42">
        <f>(J14+J24)/J5*100</f>
        <v>18.83975812547241</v>
      </c>
      <c r="K26" s="42">
        <f aca="true" t="shared" si="6" ref="K26:Q26">(K14+K24)/K5*100</f>
        <v>13.794580045268246</v>
      </c>
      <c r="L26" s="42">
        <f t="shared" si="6"/>
        <v>35.66666666666667</v>
      </c>
      <c r="M26" s="42">
        <f t="shared" si="6"/>
        <v>38.12154696132597</v>
      </c>
      <c r="N26" s="42">
        <f t="shared" si="6"/>
        <v>31.932773109243694</v>
      </c>
      <c r="O26" s="42">
        <f t="shared" si="6"/>
        <v>5.360144833829044</v>
      </c>
      <c r="P26" s="42">
        <f t="shared" si="6"/>
        <v>5.678953055588906</v>
      </c>
      <c r="Q26" s="43">
        <f t="shared" si="6"/>
        <v>4.988090233991874</v>
      </c>
    </row>
    <row r="27" spans="1:26" ht="12.75" customHeight="1">
      <c r="A27" s="165" t="s">
        <v>92</v>
      </c>
      <c r="B27" s="165"/>
      <c r="C27" s="165"/>
      <c r="D27" s="165"/>
      <c r="E27" s="165"/>
      <c r="F27" s="165"/>
      <c r="G27" s="165"/>
      <c r="H27" s="165"/>
      <c r="I27" s="150" t="s">
        <v>103</v>
      </c>
      <c r="J27" s="150"/>
      <c r="K27" s="150"/>
      <c r="L27" s="150"/>
      <c r="M27" s="150"/>
      <c r="N27" s="150"/>
      <c r="O27" s="150"/>
      <c r="P27" s="150"/>
      <c r="Q27" s="150"/>
      <c r="R27" s="150"/>
      <c r="S27" s="77"/>
      <c r="T27" s="77"/>
      <c r="U27" s="77"/>
      <c r="V27" s="77"/>
      <c r="W27" s="77"/>
      <c r="X27" s="77"/>
      <c r="Y27" s="77"/>
      <c r="Z27" s="77"/>
    </row>
    <row r="28" spans="1:26" ht="11.25" customHeight="1">
      <c r="A28" s="23"/>
      <c r="B28" s="23"/>
      <c r="C28" s="23"/>
      <c r="D28" s="23"/>
      <c r="E28" s="23"/>
      <c r="F28" s="23"/>
      <c r="G28" s="23"/>
      <c r="H28" s="23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77"/>
      <c r="T28" s="77"/>
      <c r="U28" s="77"/>
      <c r="V28" s="77"/>
      <c r="W28" s="77"/>
      <c r="X28" s="77"/>
      <c r="Y28" s="77"/>
      <c r="Z28" s="77"/>
    </row>
    <row r="29" spans="1:16" ht="12.75" customHeight="1">
      <c r="A29" s="4" t="s">
        <v>74</v>
      </c>
      <c r="P29" s="26"/>
    </row>
    <row r="30" spans="1:18" ht="12.75" customHeight="1">
      <c r="A30" s="127" t="s">
        <v>18</v>
      </c>
      <c r="B30" s="128"/>
      <c r="C30" s="125" t="s">
        <v>97</v>
      </c>
      <c r="D30" s="126"/>
      <c r="E30" s="120" t="s">
        <v>98</v>
      </c>
      <c r="F30" s="87">
        <v>21.3</v>
      </c>
      <c r="G30" s="87">
        <v>22.3</v>
      </c>
      <c r="H30" s="87">
        <v>23.3</v>
      </c>
      <c r="I30" s="88">
        <v>24.3</v>
      </c>
      <c r="J30" s="89">
        <v>25.3</v>
      </c>
      <c r="K30" s="5">
        <v>26.3</v>
      </c>
      <c r="L30" s="5">
        <v>27.3</v>
      </c>
      <c r="M30" s="90">
        <v>28.3</v>
      </c>
      <c r="N30" s="87">
        <v>29.3</v>
      </c>
      <c r="O30" s="87">
        <v>30.3</v>
      </c>
      <c r="P30" s="87">
        <v>31.3</v>
      </c>
      <c r="Q30" s="12" t="s">
        <v>99</v>
      </c>
      <c r="R30" s="121"/>
    </row>
    <row r="31" spans="1:19" ht="12.75" customHeight="1">
      <c r="A31" s="155" t="s">
        <v>33</v>
      </c>
      <c r="B31" s="156"/>
      <c r="C31" s="91"/>
      <c r="D31" s="92">
        <v>0.402</v>
      </c>
      <c r="E31" s="93">
        <v>0.431</v>
      </c>
      <c r="F31" s="94">
        <v>0.554</v>
      </c>
      <c r="G31" s="94">
        <v>0.552</v>
      </c>
      <c r="H31" s="94">
        <v>0.548</v>
      </c>
      <c r="I31" s="123">
        <v>0.545</v>
      </c>
      <c r="J31" s="93">
        <v>0.538</v>
      </c>
      <c r="K31" s="95">
        <v>0.54</v>
      </c>
      <c r="L31" s="94">
        <v>0.555</v>
      </c>
      <c r="M31" s="94">
        <v>0.561</v>
      </c>
      <c r="N31" s="94">
        <v>0.557</v>
      </c>
      <c r="O31" s="94">
        <v>0.557</v>
      </c>
      <c r="P31" s="94">
        <v>0.551</v>
      </c>
      <c r="Q31" s="129">
        <v>0.56</v>
      </c>
      <c r="R31" s="130"/>
      <c r="S31" s="44"/>
    </row>
    <row r="32" spans="1:19" ht="12.75" customHeight="1">
      <c r="A32" s="157" t="s">
        <v>35</v>
      </c>
      <c r="B32" s="158"/>
      <c r="C32" s="96"/>
      <c r="D32" s="97">
        <v>0.442</v>
      </c>
      <c r="E32" s="117">
        <v>0.453</v>
      </c>
      <c r="F32" s="98">
        <v>0.539</v>
      </c>
      <c r="G32" s="98">
        <v>0.543</v>
      </c>
      <c r="H32" s="98">
        <v>0.544</v>
      </c>
      <c r="I32" s="95">
        <v>0.535</v>
      </c>
      <c r="J32" s="100">
        <v>0.532</v>
      </c>
      <c r="K32" s="98">
        <v>0.538</v>
      </c>
      <c r="L32" s="98">
        <v>0.545</v>
      </c>
      <c r="M32" s="98">
        <v>0.547</v>
      </c>
      <c r="N32" s="98">
        <v>0.547</v>
      </c>
      <c r="O32" s="98">
        <v>0.547</v>
      </c>
      <c r="P32" s="98">
        <v>0.547</v>
      </c>
      <c r="Q32" s="131" t="s">
        <v>101</v>
      </c>
      <c r="R32" s="132"/>
      <c r="S32" s="44"/>
    </row>
    <row r="33" spans="1:19" ht="12.75" customHeight="1">
      <c r="A33" s="137" t="s">
        <v>34</v>
      </c>
      <c r="B33" s="138"/>
      <c r="C33" s="101"/>
      <c r="D33" s="102">
        <v>0.141</v>
      </c>
      <c r="E33" s="100">
        <v>0.117</v>
      </c>
      <c r="F33" s="99">
        <v>0.14</v>
      </c>
      <c r="G33" s="99">
        <v>0.113</v>
      </c>
      <c r="H33" s="99">
        <v>0.115</v>
      </c>
      <c r="I33" s="123">
        <v>0.124</v>
      </c>
      <c r="J33" s="93">
        <v>0.125</v>
      </c>
      <c r="K33" s="95">
        <v>0.132</v>
      </c>
      <c r="L33" s="99">
        <v>0.135</v>
      </c>
      <c r="M33" s="99">
        <v>0.138</v>
      </c>
      <c r="N33" s="99">
        <v>0.138</v>
      </c>
      <c r="O33" s="99">
        <v>0.132</v>
      </c>
      <c r="P33" s="99">
        <v>0.135</v>
      </c>
      <c r="Q33" s="133">
        <v>0.13</v>
      </c>
      <c r="R33" s="134"/>
      <c r="S33" s="44"/>
    </row>
    <row r="34" spans="1:19" ht="12.75" customHeight="1">
      <c r="A34" s="139" t="s">
        <v>35</v>
      </c>
      <c r="B34" s="140"/>
      <c r="C34" s="103"/>
      <c r="D34" s="104">
        <v>0.202</v>
      </c>
      <c r="E34" s="105">
        <v>0.169</v>
      </c>
      <c r="F34" s="106">
        <v>0.182</v>
      </c>
      <c r="G34" s="106">
        <v>0.158</v>
      </c>
      <c r="H34" s="106">
        <v>0.159</v>
      </c>
      <c r="I34" s="107">
        <v>0.168</v>
      </c>
      <c r="J34" s="105">
        <v>0.17</v>
      </c>
      <c r="K34" s="107">
        <v>0.175</v>
      </c>
      <c r="L34" s="106">
        <v>0.178</v>
      </c>
      <c r="M34" s="106">
        <v>0.179</v>
      </c>
      <c r="N34" s="106">
        <v>0.178</v>
      </c>
      <c r="O34" s="106">
        <v>0.176</v>
      </c>
      <c r="P34" s="106">
        <v>0.177</v>
      </c>
      <c r="Q34" s="135" t="s">
        <v>101</v>
      </c>
      <c r="R34" s="136"/>
      <c r="S34" s="44"/>
    </row>
    <row r="35" spans="9:17" ht="10.5">
      <c r="I35" s="122" t="s">
        <v>102</v>
      </c>
      <c r="J35" s="122"/>
      <c r="K35" s="122"/>
      <c r="L35" s="122"/>
      <c r="M35" s="122"/>
      <c r="N35" s="122"/>
      <c r="O35" s="122"/>
      <c r="P35" s="122"/>
      <c r="Q35" s="122"/>
    </row>
  </sheetData>
  <sheetProtection/>
  <mergeCells count="42">
    <mergeCell ref="B17:E17"/>
    <mergeCell ref="B22:E22"/>
    <mergeCell ref="G16:H22"/>
    <mergeCell ref="B18:E18"/>
    <mergeCell ref="G3:H3"/>
    <mergeCell ref="G25:H25"/>
    <mergeCell ref="A14:E14"/>
    <mergeCell ref="A23:E23"/>
    <mergeCell ref="A15:A22"/>
    <mergeCell ref="B15:E15"/>
    <mergeCell ref="A3:F4"/>
    <mergeCell ref="B21:E21"/>
    <mergeCell ref="A13:E13"/>
    <mergeCell ref="B20:E20"/>
    <mergeCell ref="A5:E5"/>
    <mergeCell ref="A31:B31"/>
    <mergeCell ref="A32:B32"/>
    <mergeCell ref="B24:E24"/>
    <mergeCell ref="A26:D26"/>
    <mergeCell ref="A25:D25"/>
    <mergeCell ref="A27:H27"/>
    <mergeCell ref="A11:E11"/>
    <mergeCell ref="G26:H26"/>
    <mergeCell ref="A6:A10"/>
    <mergeCell ref="B6:E6"/>
    <mergeCell ref="B7:E7"/>
    <mergeCell ref="B8:E8"/>
    <mergeCell ref="B9:E9"/>
    <mergeCell ref="B10:E10"/>
    <mergeCell ref="I27:R28"/>
    <mergeCell ref="A12:E12"/>
    <mergeCell ref="B19:E19"/>
    <mergeCell ref="O16:Q22"/>
    <mergeCell ref="B16:E16"/>
    <mergeCell ref="C30:D30"/>
    <mergeCell ref="A30:B30"/>
    <mergeCell ref="Q31:R31"/>
    <mergeCell ref="Q32:R32"/>
    <mergeCell ref="Q33:R33"/>
    <mergeCell ref="Q34:R34"/>
    <mergeCell ref="A33:B33"/>
    <mergeCell ref="A34:B34"/>
  </mergeCells>
  <printOptions horizontalCentered="1"/>
  <pageMargins left="0.2755905511811024" right="0.2755905511811024" top="0.3937007874015748" bottom="0.5118110236220472" header="0.31496062992125984" footer="0.2362204724409449"/>
  <pageSetup firstPageNumber="32" useFirstPageNumber="1" fitToWidth="2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A29"/>
  <sheetViews>
    <sheetView view="pageBreakPreview" zoomScale="160" zoomScaleNormal="160" zoomScaleSheetLayoutView="160" workbookViewId="0" topLeftCell="A1">
      <selection activeCell="F5" sqref="F5"/>
    </sheetView>
  </sheetViews>
  <sheetFormatPr defaultColWidth="9.00390625" defaultRowHeight="13.5"/>
  <cols>
    <col min="1" max="1" width="2.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625" style="29" customWidth="1"/>
    <col min="7" max="8" width="4.625" style="2" customWidth="1"/>
    <col min="9" max="11" width="3.625" style="2" customWidth="1"/>
    <col min="12" max="16" width="3.125" style="2" customWidth="1"/>
    <col min="17" max="17" width="3.00390625" style="2" hidden="1" customWidth="1"/>
    <col min="18" max="26" width="3.125" style="2" customWidth="1"/>
    <col min="27" max="27" width="4.125" style="2" customWidth="1"/>
    <col min="28" max="16384" width="9.00390625" style="2" customWidth="1"/>
  </cols>
  <sheetData>
    <row r="1" spans="1:27" s="16" customFormat="1" ht="12.75" customHeight="1">
      <c r="A1" s="16" t="s">
        <v>36</v>
      </c>
      <c r="F1" s="28"/>
      <c r="J1" s="17"/>
      <c r="K1" s="17"/>
      <c r="L1" s="17"/>
      <c r="M1" s="17"/>
      <c r="N1" s="17"/>
      <c r="O1" s="17"/>
      <c r="P1" s="17"/>
      <c r="Q1" s="17"/>
      <c r="R1" s="17"/>
      <c r="AA1" s="25" t="s">
        <v>96</v>
      </c>
    </row>
    <row r="2" spans="1:27" s="8" customFormat="1" ht="12.75" customHeight="1">
      <c r="A2" s="173" t="s">
        <v>37</v>
      </c>
      <c r="B2" s="173"/>
      <c r="C2" s="169"/>
      <c r="D2" s="169"/>
      <c r="E2" s="169"/>
      <c r="F2" s="196" t="s">
        <v>38</v>
      </c>
      <c r="G2" s="198" t="s">
        <v>39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 t="s">
        <v>40</v>
      </c>
      <c r="X2" s="199"/>
      <c r="Y2" s="199"/>
      <c r="Z2" s="199"/>
      <c r="AA2" s="194" t="s">
        <v>68</v>
      </c>
    </row>
    <row r="3" spans="1:27" ht="26.25" customHeight="1">
      <c r="A3" s="141"/>
      <c r="B3" s="141"/>
      <c r="C3" s="142"/>
      <c r="D3" s="142"/>
      <c r="E3" s="142"/>
      <c r="F3" s="197"/>
      <c r="G3" s="18" t="s">
        <v>12</v>
      </c>
      <c r="H3" s="18" t="s">
        <v>41</v>
      </c>
      <c r="I3" s="18" t="s">
        <v>42</v>
      </c>
      <c r="J3" s="19" t="s">
        <v>43</v>
      </c>
      <c r="K3" s="19" t="s">
        <v>44</v>
      </c>
      <c r="L3" s="24" t="s">
        <v>45</v>
      </c>
      <c r="M3" s="18" t="s">
        <v>46</v>
      </c>
      <c r="N3" s="18" t="s">
        <v>47</v>
      </c>
      <c r="O3" s="18" t="s">
        <v>48</v>
      </c>
      <c r="P3" s="18" t="s">
        <v>49</v>
      </c>
      <c r="Q3" s="20" t="s">
        <v>50</v>
      </c>
      <c r="R3" s="20" t="s">
        <v>51</v>
      </c>
      <c r="S3" s="20" t="s">
        <v>52</v>
      </c>
      <c r="T3" s="18" t="s">
        <v>53</v>
      </c>
      <c r="U3" s="18" t="s">
        <v>65</v>
      </c>
      <c r="V3" s="20" t="s">
        <v>54</v>
      </c>
      <c r="W3" s="20" t="s">
        <v>12</v>
      </c>
      <c r="X3" s="18" t="s">
        <v>41</v>
      </c>
      <c r="Y3" s="20" t="s">
        <v>43</v>
      </c>
      <c r="Z3" s="18" t="s">
        <v>44</v>
      </c>
      <c r="AA3" s="195"/>
    </row>
    <row r="4" spans="1:27" ht="12.75" customHeight="1">
      <c r="A4" s="151" t="s">
        <v>19</v>
      </c>
      <c r="B4" s="151"/>
      <c r="C4" s="152"/>
      <c r="D4" s="190"/>
      <c r="E4" s="21" t="s">
        <v>80</v>
      </c>
      <c r="F4" s="45">
        <f aca="true" t="shared" si="0" ref="F4:F26">G4+W4</f>
        <v>32823</v>
      </c>
      <c r="G4" s="45">
        <f aca="true" t="shared" si="1" ref="G4:G24">SUM(H4:V4)</f>
        <v>32223</v>
      </c>
      <c r="H4" s="45">
        <f>H6+H13+H14+H15+H16+H17+H25</f>
        <v>26472</v>
      </c>
      <c r="I4" s="45">
        <f aca="true" t="shared" si="2" ref="I4:V4">I6+I13+I14+I15+I16+I17+I25</f>
        <v>914</v>
      </c>
      <c r="J4" s="71">
        <f t="shared" si="2"/>
        <v>1127</v>
      </c>
      <c r="K4" s="72">
        <f>K6+K13+K14+K15+K16+K17+K25</f>
        <v>1374</v>
      </c>
      <c r="L4" s="47">
        <f t="shared" si="2"/>
        <v>85</v>
      </c>
      <c r="M4" s="45">
        <f t="shared" si="2"/>
        <v>208</v>
      </c>
      <c r="N4" s="45">
        <f t="shared" si="2"/>
        <v>40</v>
      </c>
      <c r="O4" s="45">
        <f t="shared" si="2"/>
        <v>395</v>
      </c>
      <c r="P4" s="45">
        <f t="shared" si="2"/>
        <v>161</v>
      </c>
      <c r="Q4" s="49">
        <v>0</v>
      </c>
      <c r="R4" s="45">
        <f t="shared" si="2"/>
        <v>386</v>
      </c>
      <c r="S4" s="45">
        <f>S6+S13+S14+S15+S16+S17+S25</f>
        <v>37</v>
      </c>
      <c r="T4" s="45">
        <f t="shared" si="2"/>
        <v>910</v>
      </c>
      <c r="U4" s="45">
        <f t="shared" si="2"/>
        <v>77</v>
      </c>
      <c r="V4" s="45">
        <f t="shared" si="2"/>
        <v>37</v>
      </c>
      <c r="W4" s="45">
        <f>SUM(X4:Z4)</f>
        <v>600</v>
      </c>
      <c r="X4" s="45">
        <f>X6+X13+X14+X15+X16+X17+X25</f>
        <v>512</v>
      </c>
      <c r="Y4" s="45">
        <f>Y6+Y13+Y14+Y15+Y16+Y17+Y25</f>
        <v>35</v>
      </c>
      <c r="Z4" s="45">
        <f>Z6+Z13+Z14+Z15+Z16+Z17+Z25</f>
        <v>53</v>
      </c>
      <c r="AA4" s="111">
        <v>33263</v>
      </c>
    </row>
    <row r="5" spans="1:27" ht="12.75" customHeight="1">
      <c r="A5" s="191" t="s">
        <v>73</v>
      </c>
      <c r="B5" s="190" t="s">
        <v>55</v>
      </c>
      <c r="C5" s="200"/>
      <c r="D5" s="200"/>
      <c r="E5" s="201"/>
      <c r="F5" s="45">
        <f t="shared" si="0"/>
        <v>19252</v>
      </c>
      <c r="G5" s="45">
        <f t="shared" si="1"/>
        <v>19159</v>
      </c>
      <c r="H5" s="45">
        <v>17128</v>
      </c>
      <c r="I5" s="45">
        <v>69</v>
      </c>
      <c r="J5" s="45">
        <v>141</v>
      </c>
      <c r="K5" s="46">
        <v>420</v>
      </c>
      <c r="L5" s="47">
        <v>10</v>
      </c>
      <c r="M5" s="45">
        <v>76</v>
      </c>
      <c r="N5" s="45">
        <v>39</v>
      </c>
      <c r="O5" s="45">
        <v>383</v>
      </c>
      <c r="P5" s="45">
        <v>108</v>
      </c>
      <c r="Q5" s="49">
        <v>0</v>
      </c>
      <c r="R5" s="45">
        <v>327</v>
      </c>
      <c r="S5" s="45">
        <v>5</v>
      </c>
      <c r="T5" s="45">
        <v>387</v>
      </c>
      <c r="U5" s="45">
        <v>43</v>
      </c>
      <c r="V5" s="45">
        <v>23</v>
      </c>
      <c r="W5" s="45">
        <f>SUM(X5:Z5)</f>
        <v>93</v>
      </c>
      <c r="X5" s="45">
        <v>88</v>
      </c>
      <c r="Y5" s="49">
        <v>0</v>
      </c>
      <c r="Z5" s="45">
        <v>5</v>
      </c>
      <c r="AA5" s="111">
        <v>19469</v>
      </c>
    </row>
    <row r="6" spans="1:27" ht="12.75" customHeight="1">
      <c r="A6" s="141"/>
      <c r="B6" s="192" t="s">
        <v>76</v>
      </c>
      <c r="C6" s="200"/>
      <c r="D6" s="200"/>
      <c r="E6" s="22" t="s">
        <v>81</v>
      </c>
      <c r="F6" s="45">
        <f t="shared" si="0"/>
        <v>16432</v>
      </c>
      <c r="G6" s="45">
        <f t="shared" si="1"/>
        <v>16362</v>
      </c>
      <c r="H6" s="45">
        <f>SUM(H7:H12)</f>
        <v>14579</v>
      </c>
      <c r="I6" s="45">
        <f>SUM(I7:I12)</f>
        <v>63</v>
      </c>
      <c r="J6" s="45">
        <f aca="true" t="shared" si="3" ref="J6:U6">SUM(J7:J12)</f>
        <v>119</v>
      </c>
      <c r="K6" s="46">
        <f t="shared" si="3"/>
        <v>417</v>
      </c>
      <c r="L6" s="47">
        <f t="shared" si="3"/>
        <v>10</v>
      </c>
      <c r="M6" s="45">
        <f t="shared" si="3"/>
        <v>74</v>
      </c>
      <c r="N6" s="45">
        <f t="shared" si="3"/>
        <v>39</v>
      </c>
      <c r="O6" s="45">
        <f t="shared" si="3"/>
        <v>286</v>
      </c>
      <c r="P6" s="45">
        <f>SUM(P7:P12)</f>
        <v>104</v>
      </c>
      <c r="Q6" s="109">
        <f>SUM(Q7:Q12)</f>
        <v>0</v>
      </c>
      <c r="R6" s="45">
        <f t="shared" si="3"/>
        <v>287</v>
      </c>
      <c r="S6" s="45">
        <f t="shared" si="3"/>
        <v>5</v>
      </c>
      <c r="T6" s="45">
        <f t="shared" si="3"/>
        <v>327</v>
      </c>
      <c r="U6" s="45">
        <f t="shared" si="3"/>
        <v>37</v>
      </c>
      <c r="V6" s="45">
        <f>SUM(V7:V12)</f>
        <v>15</v>
      </c>
      <c r="W6" s="45">
        <f>SUM(X6:Z6)</f>
        <v>70</v>
      </c>
      <c r="X6" s="45">
        <f>SUM(X7:X12)</f>
        <v>65</v>
      </c>
      <c r="Y6" s="109">
        <f>SUM(Y7:Y12)</f>
        <v>0</v>
      </c>
      <c r="Z6" s="45">
        <f>SUM(Z7:Z12)</f>
        <v>5</v>
      </c>
      <c r="AA6" s="111">
        <v>16359</v>
      </c>
    </row>
    <row r="7" spans="1:27" ht="12.75" customHeight="1">
      <c r="A7" s="141"/>
      <c r="B7" s="202"/>
      <c r="C7" s="186" t="s">
        <v>56</v>
      </c>
      <c r="D7" s="142" t="s">
        <v>57</v>
      </c>
      <c r="E7" s="142"/>
      <c r="F7" s="45">
        <f t="shared" si="0"/>
        <v>1317</v>
      </c>
      <c r="G7" s="45">
        <f t="shared" si="1"/>
        <v>1317</v>
      </c>
      <c r="H7" s="45">
        <v>1152</v>
      </c>
      <c r="I7" s="49">
        <v>0</v>
      </c>
      <c r="J7" s="48">
        <v>2</v>
      </c>
      <c r="K7" s="52">
        <v>0</v>
      </c>
      <c r="L7" s="50">
        <v>0</v>
      </c>
      <c r="M7" s="48">
        <v>2</v>
      </c>
      <c r="N7" s="49">
        <v>0</v>
      </c>
      <c r="O7" s="45">
        <v>102</v>
      </c>
      <c r="P7" s="45">
        <v>4</v>
      </c>
      <c r="Q7" s="49">
        <v>0</v>
      </c>
      <c r="R7" s="45">
        <v>11</v>
      </c>
      <c r="S7" s="49">
        <v>0</v>
      </c>
      <c r="T7" s="45">
        <v>43</v>
      </c>
      <c r="U7" s="49">
        <v>0</v>
      </c>
      <c r="V7" s="48">
        <v>1</v>
      </c>
      <c r="W7" s="49">
        <f>SUM(X7:Z7)</f>
        <v>0</v>
      </c>
      <c r="X7" s="49">
        <v>0</v>
      </c>
      <c r="Y7" s="49">
        <v>0</v>
      </c>
      <c r="Z7" s="49">
        <v>0</v>
      </c>
      <c r="AA7" s="111">
        <v>1280</v>
      </c>
    </row>
    <row r="8" spans="1:27" ht="12.75" customHeight="1">
      <c r="A8" s="141"/>
      <c r="B8" s="142"/>
      <c r="C8" s="152"/>
      <c r="D8" s="142" t="s">
        <v>58</v>
      </c>
      <c r="E8" s="142"/>
      <c r="F8" s="45">
        <f t="shared" si="0"/>
        <v>13907</v>
      </c>
      <c r="G8" s="45">
        <f t="shared" si="1"/>
        <v>13844</v>
      </c>
      <c r="H8" s="45">
        <v>12387</v>
      </c>
      <c r="I8" s="45">
        <v>51</v>
      </c>
      <c r="J8" s="45">
        <v>115</v>
      </c>
      <c r="K8" s="46">
        <v>370</v>
      </c>
      <c r="L8" s="51">
        <v>5</v>
      </c>
      <c r="M8" s="45">
        <v>45</v>
      </c>
      <c r="N8" s="49">
        <v>0</v>
      </c>
      <c r="O8" s="45">
        <v>182</v>
      </c>
      <c r="P8" s="45">
        <v>97</v>
      </c>
      <c r="Q8" s="49">
        <v>0</v>
      </c>
      <c r="R8" s="45">
        <v>268</v>
      </c>
      <c r="S8" s="45">
        <v>3</v>
      </c>
      <c r="T8" s="45">
        <v>273</v>
      </c>
      <c r="U8" s="45">
        <v>35</v>
      </c>
      <c r="V8" s="45">
        <v>13</v>
      </c>
      <c r="W8" s="45">
        <f>SUM(X8:Z8)</f>
        <v>63</v>
      </c>
      <c r="X8" s="45">
        <v>58</v>
      </c>
      <c r="Y8" s="49">
        <v>0</v>
      </c>
      <c r="Z8" s="45">
        <v>5</v>
      </c>
      <c r="AA8" s="111">
        <v>13892</v>
      </c>
    </row>
    <row r="9" spans="1:27" ht="12.75" customHeight="1">
      <c r="A9" s="141"/>
      <c r="B9" s="142"/>
      <c r="C9" s="186" t="s">
        <v>59</v>
      </c>
      <c r="D9" s="142" t="s">
        <v>57</v>
      </c>
      <c r="E9" s="142"/>
      <c r="F9" s="45">
        <f t="shared" si="0"/>
        <v>7</v>
      </c>
      <c r="G9" s="45">
        <f t="shared" si="1"/>
        <v>7</v>
      </c>
      <c r="H9" s="45">
        <v>7</v>
      </c>
      <c r="I9" s="49">
        <v>0</v>
      </c>
      <c r="J9" s="52">
        <v>0</v>
      </c>
      <c r="K9" s="52">
        <v>0</v>
      </c>
      <c r="L9" s="50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f aca="true" t="shared" si="4" ref="W9:W25">SUM(X9:Z9)</f>
        <v>0</v>
      </c>
      <c r="X9" s="49">
        <v>0</v>
      </c>
      <c r="Y9" s="49">
        <v>0</v>
      </c>
      <c r="Z9" s="49">
        <v>0</v>
      </c>
      <c r="AA9" s="111">
        <v>6</v>
      </c>
    </row>
    <row r="10" spans="1:27" ht="12.75" customHeight="1">
      <c r="A10" s="141"/>
      <c r="B10" s="142"/>
      <c r="C10" s="152"/>
      <c r="D10" s="142" t="s">
        <v>58</v>
      </c>
      <c r="E10" s="142"/>
      <c r="F10" s="45">
        <f t="shared" si="0"/>
        <v>1137</v>
      </c>
      <c r="G10" s="45">
        <f t="shared" si="1"/>
        <v>1132</v>
      </c>
      <c r="H10" s="45">
        <v>1017</v>
      </c>
      <c r="I10" s="45">
        <v>12</v>
      </c>
      <c r="J10" s="45">
        <v>2</v>
      </c>
      <c r="K10" s="46">
        <v>46</v>
      </c>
      <c r="L10" s="50">
        <v>0</v>
      </c>
      <c r="M10" s="45">
        <v>26</v>
      </c>
      <c r="N10" s="49">
        <v>0</v>
      </c>
      <c r="O10" s="45">
        <v>2</v>
      </c>
      <c r="P10" s="45">
        <v>3</v>
      </c>
      <c r="Q10" s="49">
        <v>0</v>
      </c>
      <c r="R10" s="45">
        <v>8</v>
      </c>
      <c r="S10" s="45">
        <v>2</v>
      </c>
      <c r="T10" s="45">
        <v>11</v>
      </c>
      <c r="U10" s="48">
        <v>2</v>
      </c>
      <c r="V10" s="48">
        <v>1</v>
      </c>
      <c r="W10" s="45">
        <f t="shared" si="4"/>
        <v>5</v>
      </c>
      <c r="X10" s="45">
        <v>5</v>
      </c>
      <c r="Y10" s="49">
        <v>0</v>
      </c>
      <c r="Z10" s="49">
        <v>0</v>
      </c>
      <c r="AA10" s="111">
        <v>1113</v>
      </c>
    </row>
    <row r="11" spans="1:27" ht="12.75" customHeight="1">
      <c r="A11" s="141"/>
      <c r="B11" s="142"/>
      <c r="C11" s="152" t="s">
        <v>60</v>
      </c>
      <c r="D11" s="152"/>
      <c r="E11" s="152"/>
      <c r="F11" s="45">
        <f t="shared" si="0"/>
        <v>20</v>
      </c>
      <c r="G11" s="45">
        <f t="shared" si="1"/>
        <v>18</v>
      </c>
      <c r="H11" s="45">
        <v>16</v>
      </c>
      <c r="I11" s="49">
        <v>0</v>
      </c>
      <c r="J11" s="49">
        <v>0</v>
      </c>
      <c r="K11" s="46">
        <v>1</v>
      </c>
      <c r="L11" s="50">
        <v>0</v>
      </c>
      <c r="M11" s="45">
        <v>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5">
        <f t="shared" si="4"/>
        <v>2</v>
      </c>
      <c r="X11" s="48">
        <v>2</v>
      </c>
      <c r="Y11" s="49">
        <v>0</v>
      </c>
      <c r="Z11" s="49">
        <v>0</v>
      </c>
      <c r="AA11" s="111">
        <v>18</v>
      </c>
    </row>
    <row r="12" spans="1:27" ht="12.75" customHeight="1">
      <c r="A12" s="141"/>
      <c r="B12" s="142"/>
      <c r="C12" s="203" t="s">
        <v>70</v>
      </c>
      <c r="D12" s="203"/>
      <c r="E12" s="203"/>
      <c r="F12" s="45">
        <f t="shared" si="0"/>
        <v>44</v>
      </c>
      <c r="G12" s="45">
        <f t="shared" si="1"/>
        <v>44</v>
      </c>
      <c r="H12" s="49">
        <v>0</v>
      </c>
      <c r="I12" s="49">
        <v>0</v>
      </c>
      <c r="J12" s="49">
        <v>0</v>
      </c>
      <c r="K12" s="52">
        <v>0</v>
      </c>
      <c r="L12" s="47">
        <v>5</v>
      </c>
      <c r="M12" s="49">
        <v>0</v>
      </c>
      <c r="N12" s="45">
        <v>39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f t="shared" si="4"/>
        <v>0</v>
      </c>
      <c r="X12" s="49">
        <v>0</v>
      </c>
      <c r="Y12" s="49">
        <v>0</v>
      </c>
      <c r="Z12" s="49">
        <v>0</v>
      </c>
      <c r="AA12" s="111">
        <v>50</v>
      </c>
    </row>
    <row r="13" spans="1:27" ht="12.75" customHeight="1">
      <c r="A13" s="151" t="s">
        <v>23</v>
      </c>
      <c r="B13" s="151"/>
      <c r="C13" s="152"/>
      <c r="D13" s="190"/>
      <c r="E13" s="22" t="s">
        <v>82</v>
      </c>
      <c r="F13" s="45">
        <f t="shared" si="0"/>
        <v>7293</v>
      </c>
      <c r="G13" s="45">
        <f t="shared" si="1"/>
        <v>7179</v>
      </c>
      <c r="H13" s="45">
        <v>6090</v>
      </c>
      <c r="I13" s="45">
        <v>227</v>
      </c>
      <c r="J13" s="45">
        <v>179</v>
      </c>
      <c r="K13" s="46">
        <v>343</v>
      </c>
      <c r="L13" s="47">
        <v>1</v>
      </c>
      <c r="M13" s="45">
        <v>79</v>
      </c>
      <c r="N13" s="49">
        <v>0</v>
      </c>
      <c r="O13" s="45">
        <v>10</v>
      </c>
      <c r="P13" s="45">
        <v>28</v>
      </c>
      <c r="Q13" s="49">
        <v>0</v>
      </c>
      <c r="R13" s="45">
        <v>53</v>
      </c>
      <c r="S13" s="45">
        <v>10</v>
      </c>
      <c r="T13" s="45">
        <v>127</v>
      </c>
      <c r="U13" s="45">
        <v>25</v>
      </c>
      <c r="V13" s="45">
        <v>7</v>
      </c>
      <c r="W13" s="45">
        <f t="shared" si="4"/>
        <v>114</v>
      </c>
      <c r="X13" s="45">
        <v>104</v>
      </c>
      <c r="Y13" s="45">
        <v>3</v>
      </c>
      <c r="Z13" s="45">
        <v>7</v>
      </c>
      <c r="AA13" s="111">
        <v>7344</v>
      </c>
    </row>
    <row r="14" spans="1:27" ht="12.75" customHeight="1">
      <c r="A14" s="151" t="s">
        <v>24</v>
      </c>
      <c r="B14" s="151"/>
      <c r="C14" s="152"/>
      <c r="D14" s="190"/>
      <c r="E14" s="22" t="s">
        <v>83</v>
      </c>
      <c r="F14" s="45">
        <f t="shared" si="0"/>
        <v>249</v>
      </c>
      <c r="G14" s="45">
        <f t="shared" si="1"/>
        <v>239</v>
      </c>
      <c r="H14" s="45">
        <v>153</v>
      </c>
      <c r="I14" s="45">
        <v>1</v>
      </c>
      <c r="J14" s="49">
        <v>0</v>
      </c>
      <c r="K14" s="46">
        <v>63</v>
      </c>
      <c r="L14" s="47">
        <v>18</v>
      </c>
      <c r="M14" s="49">
        <v>0</v>
      </c>
      <c r="N14" s="49">
        <v>0</v>
      </c>
      <c r="O14" s="45">
        <v>3</v>
      </c>
      <c r="P14" s="49">
        <v>0</v>
      </c>
      <c r="Q14" s="49">
        <v>0</v>
      </c>
      <c r="R14" s="49">
        <v>0</v>
      </c>
      <c r="S14" s="49">
        <v>0</v>
      </c>
      <c r="T14" s="53">
        <v>1</v>
      </c>
      <c r="U14" s="49">
        <v>0</v>
      </c>
      <c r="V14" s="49">
        <v>0</v>
      </c>
      <c r="W14" s="45">
        <f t="shared" si="4"/>
        <v>10</v>
      </c>
      <c r="X14" s="45">
        <v>7</v>
      </c>
      <c r="Y14" s="45">
        <v>1</v>
      </c>
      <c r="Z14" s="45">
        <v>2</v>
      </c>
      <c r="AA14" s="111">
        <v>173</v>
      </c>
    </row>
    <row r="15" spans="1:27" ht="12.75" customHeight="1">
      <c r="A15" s="151" t="s">
        <v>25</v>
      </c>
      <c r="B15" s="151"/>
      <c r="C15" s="152"/>
      <c r="D15" s="190"/>
      <c r="E15" s="22" t="s">
        <v>84</v>
      </c>
      <c r="F15" s="45">
        <f t="shared" si="0"/>
        <v>118</v>
      </c>
      <c r="G15" s="45">
        <f t="shared" si="1"/>
        <v>103</v>
      </c>
      <c r="H15" s="45">
        <v>65</v>
      </c>
      <c r="I15" s="45">
        <v>4</v>
      </c>
      <c r="J15" s="45">
        <v>26</v>
      </c>
      <c r="K15" s="46">
        <v>2</v>
      </c>
      <c r="L15" s="50">
        <v>0</v>
      </c>
      <c r="M15" s="45">
        <v>1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4</v>
      </c>
      <c r="U15" s="48">
        <v>1</v>
      </c>
      <c r="V15" s="49">
        <v>0</v>
      </c>
      <c r="W15" s="45">
        <f t="shared" si="4"/>
        <v>15</v>
      </c>
      <c r="X15" s="45">
        <v>10</v>
      </c>
      <c r="Y15" s="45">
        <v>1</v>
      </c>
      <c r="Z15" s="45">
        <v>4</v>
      </c>
      <c r="AA15" s="111">
        <v>86</v>
      </c>
    </row>
    <row r="16" spans="1:27" ht="12.75" customHeight="1">
      <c r="A16" s="151" t="s">
        <v>26</v>
      </c>
      <c r="B16" s="151"/>
      <c r="C16" s="152"/>
      <c r="D16" s="190"/>
      <c r="E16" s="22" t="s">
        <v>85</v>
      </c>
      <c r="F16" s="45">
        <f t="shared" si="0"/>
        <v>5457</v>
      </c>
      <c r="G16" s="45">
        <f t="shared" si="1"/>
        <v>5243</v>
      </c>
      <c r="H16" s="45">
        <v>2883</v>
      </c>
      <c r="I16" s="45">
        <v>538</v>
      </c>
      <c r="J16" s="45">
        <v>776</v>
      </c>
      <c r="K16" s="46">
        <v>519</v>
      </c>
      <c r="L16" s="47">
        <v>49</v>
      </c>
      <c r="M16" s="45">
        <v>47</v>
      </c>
      <c r="N16" s="49">
        <v>0</v>
      </c>
      <c r="O16" s="45">
        <v>4</v>
      </c>
      <c r="P16" s="45">
        <v>24</v>
      </c>
      <c r="Q16" s="49">
        <v>0</v>
      </c>
      <c r="R16" s="45">
        <v>9</v>
      </c>
      <c r="S16" s="45">
        <v>20</v>
      </c>
      <c r="T16" s="45">
        <v>364</v>
      </c>
      <c r="U16" s="48">
        <v>9</v>
      </c>
      <c r="V16" s="48">
        <v>1</v>
      </c>
      <c r="W16" s="45">
        <f t="shared" si="4"/>
        <v>214</v>
      </c>
      <c r="X16" s="45">
        <v>177</v>
      </c>
      <c r="Y16" s="45">
        <v>20</v>
      </c>
      <c r="Z16" s="45">
        <v>17</v>
      </c>
      <c r="AA16" s="111">
        <v>5665</v>
      </c>
    </row>
    <row r="17" spans="1:27" ht="12.75" customHeight="1">
      <c r="A17" s="191" t="s">
        <v>61</v>
      </c>
      <c r="B17" s="192" t="s">
        <v>62</v>
      </c>
      <c r="C17" s="193"/>
      <c r="D17" s="193"/>
      <c r="E17" s="22"/>
      <c r="F17" s="45">
        <f t="shared" si="0"/>
        <v>3274</v>
      </c>
      <c r="G17" s="45">
        <f t="shared" si="1"/>
        <v>3097</v>
      </c>
      <c r="H17" s="45">
        <f aca="true" t="shared" si="5" ref="H17:V17">SUM(H18:H24)</f>
        <v>2702</v>
      </c>
      <c r="I17" s="45">
        <f t="shared" si="5"/>
        <v>81</v>
      </c>
      <c r="J17" s="45">
        <f t="shared" si="5"/>
        <v>27</v>
      </c>
      <c r="K17" s="46">
        <f t="shared" si="5"/>
        <v>30</v>
      </c>
      <c r="L17" s="47">
        <f t="shared" si="5"/>
        <v>7</v>
      </c>
      <c r="M17" s="45">
        <f t="shared" si="5"/>
        <v>7</v>
      </c>
      <c r="N17" s="109">
        <f t="shared" si="5"/>
        <v>1</v>
      </c>
      <c r="O17" s="45">
        <f t="shared" si="5"/>
        <v>92</v>
      </c>
      <c r="P17" s="45">
        <f t="shared" si="5"/>
        <v>5</v>
      </c>
      <c r="Q17" s="45">
        <f t="shared" si="5"/>
        <v>0</v>
      </c>
      <c r="R17" s="45">
        <f t="shared" si="5"/>
        <v>37</v>
      </c>
      <c r="S17" s="109">
        <f t="shared" si="5"/>
        <v>2</v>
      </c>
      <c r="T17" s="45">
        <f t="shared" si="5"/>
        <v>87</v>
      </c>
      <c r="U17" s="45">
        <f t="shared" si="5"/>
        <v>5</v>
      </c>
      <c r="V17" s="45">
        <f t="shared" si="5"/>
        <v>14</v>
      </c>
      <c r="W17" s="45">
        <f t="shared" si="4"/>
        <v>177</v>
      </c>
      <c r="X17" s="45">
        <f>SUM(X18:X24)</f>
        <v>149</v>
      </c>
      <c r="Y17" s="45">
        <f>SUM(Y18:Y24)</f>
        <v>10</v>
      </c>
      <c r="Z17" s="45">
        <f>SUM(Z18:Z24)</f>
        <v>18</v>
      </c>
      <c r="AA17" s="111">
        <f>SUM(AA18:AA24)</f>
        <v>3625</v>
      </c>
    </row>
    <row r="18" spans="1:27" ht="12.75" customHeight="1">
      <c r="A18" s="141"/>
      <c r="B18" s="54"/>
      <c r="C18" s="152" t="s">
        <v>13</v>
      </c>
      <c r="D18" s="152"/>
      <c r="E18" s="152"/>
      <c r="F18" s="45">
        <f t="shared" si="0"/>
        <v>67</v>
      </c>
      <c r="G18" s="45">
        <f t="shared" si="1"/>
        <v>54</v>
      </c>
      <c r="H18" s="45">
        <v>29</v>
      </c>
      <c r="I18" s="45">
        <v>17</v>
      </c>
      <c r="J18" s="49">
        <v>0</v>
      </c>
      <c r="K18" s="52">
        <v>0</v>
      </c>
      <c r="L18" s="50">
        <v>0</v>
      </c>
      <c r="M18" s="70">
        <v>3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4</v>
      </c>
      <c r="U18" s="49">
        <v>0</v>
      </c>
      <c r="V18" s="48">
        <v>1</v>
      </c>
      <c r="W18" s="45">
        <f t="shared" si="4"/>
        <v>13</v>
      </c>
      <c r="X18" s="45">
        <v>11</v>
      </c>
      <c r="Y18" s="45">
        <v>1</v>
      </c>
      <c r="Z18" s="45">
        <v>1</v>
      </c>
      <c r="AA18" s="111">
        <v>64</v>
      </c>
    </row>
    <row r="19" spans="1:27" ht="12.75" customHeight="1">
      <c r="A19" s="141"/>
      <c r="B19" s="54"/>
      <c r="C19" s="186" t="s">
        <v>63</v>
      </c>
      <c r="D19" s="152"/>
      <c r="E19" s="152"/>
      <c r="F19" s="45">
        <f t="shared" si="0"/>
        <v>1953</v>
      </c>
      <c r="G19" s="45">
        <f t="shared" si="1"/>
        <v>1943</v>
      </c>
      <c r="H19" s="45">
        <v>1781</v>
      </c>
      <c r="I19" s="64">
        <v>3</v>
      </c>
      <c r="J19" s="45">
        <v>6</v>
      </c>
      <c r="K19" s="46">
        <v>1</v>
      </c>
      <c r="L19" s="50">
        <v>0</v>
      </c>
      <c r="M19" s="50">
        <v>0</v>
      </c>
      <c r="N19" s="45">
        <v>1</v>
      </c>
      <c r="O19" s="45">
        <v>75</v>
      </c>
      <c r="P19" s="48">
        <v>2</v>
      </c>
      <c r="Q19" s="49">
        <v>0</v>
      </c>
      <c r="R19" s="45">
        <v>12</v>
      </c>
      <c r="S19" s="49">
        <v>0</v>
      </c>
      <c r="T19" s="48">
        <v>50</v>
      </c>
      <c r="U19" s="64">
        <v>4</v>
      </c>
      <c r="V19" s="64">
        <v>8</v>
      </c>
      <c r="W19" s="45">
        <f t="shared" si="4"/>
        <v>10</v>
      </c>
      <c r="X19" s="45">
        <v>10</v>
      </c>
      <c r="Y19" s="49">
        <v>0</v>
      </c>
      <c r="Z19" s="49">
        <v>0</v>
      </c>
      <c r="AA19" s="111">
        <v>2209</v>
      </c>
    </row>
    <row r="20" spans="1:27" ht="12.75" customHeight="1">
      <c r="A20" s="141"/>
      <c r="B20" s="54"/>
      <c r="C20" s="186" t="s">
        <v>64</v>
      </c>
      <c r="D20" s="152"/>
      <c r="E20" s="152"/>
      <c r="F20" s="45">
        <f t="shared" si="0"/>
        <v>352</v>
      </c>
      <c r="G20" s="45">
        <f t="shared" si="1"/>
        <v>337</v>
      </c>
      <c r="H20" s="45">
        <v>315</v>
      </c>
      <c r="I20" s="64">
        <v>1</v>
      </c>
      <c r="J20" s="45">
        <v>2</v>
      </c>
      <c r="K20" s="46">
        <v>3</v>
      </c>
      <c r="L20" s="50">
        <v>0</v>
      </c>
      <c r="M20" s="50">
        <v>0</v>
      </c>
      <c r="N20" s="49">
        <v>0</v>
      </c>
      <c r="O20" s="45">
        <v>11</v>
      </c>
      <c r="P20" s="49">
        <v>0</v>
      </c>
      <c r="Q20" s="49">
        <v>0</v>
      </c>
      <c r="R20" s="48">
        <v>5</v>
      </c>
      <c r="S20" s="49">
        <v>0</v>
      </c>
      <c r="T20" s="49">
        <v>0</v>
      </c>
      <c r="U20" s="49">
        <v>0</v>
      </c>
      <c r="V20" s="49">
        <v>0</v>
      </c>
      <c r="W20" s="45">
        <f t="shared" si="4"/>
        <v>15</v>
      </c>
      <c r="X20" s="45">
        <v>14</v>
      </c>
      <c r="Y20" s="45">
        <v>1</v>
      </c>
      <c r="Z20" s="49">
        <v>0</v>
      </c>
      <c r="AA20" s="111">
        <v>439</v>
      </c>
    </row>
    <row r="21" spans="1:27" ht="12.75" customHeight="1">
      <c r="A21" s="141"/>
      <c r="B21" s="54"/>
      <c r="C21" s="152" t="s">
        <v>14</v>
      </c>
      <c r="D21" s="152"/>
      <c r="E21" s="152"/>
      <c r="F21" s="45">
        <f t="shared" si="0"/>
        <v>429</v>
      </c>
      <c r="G21" s="45">
        <f t="shared" si="1"/>
        <v>317</v>
      </c>
      <c r="H21" s="45">
        <v>271</v>
      </c>
      <c r="I21" s="45">
        <v>24</v>
      </c>
      <c r="J21" s="45">
        <v>2</v>
      </c>
      <c r="K21" s="46">
        <v>5</v>
      </c>
      <c r="L21" s="47">
        <v>2</v>
      </c>
      <c r="M21" s="45">
        <v>4</v>
      </c>
      <c r="N21" s="49">
        <v>0</v>
      </c>
      <c r="O21" s="66">
        <v>0</v>
      </c>
      <c r="P21" s="49">
        <v>0</v>
      </c>
      <c r="Q21" s="49">
        <v>0</v>
      </c>
      <c r="R21" s="48">
        <v>1</v>
      </c>
      <c r="S21" s="49">
        <v>0</v>
      </c>
      <c r="T21" s="48">
        <v>7</v>
      </c>
      <c r="U21" s="49">
        <v>0</v>
      </c>
      <c r="V21" s="64">
        <v>1</v>
      </c>
      <c r="W21" s="45">
        <f t="shared" si="4"/>
        <v>112</v>
      </c>
      <c r="X21" s="45">
        <v>92</v>
      </c>
      <c r="Y21" s="45">
        <v>8</v>
      </c>
      <c r="Z21" s="45">
        <v>12</v>
      </c>
      <c r="AA21" s="111">
        <v>479</v>
      </c>
    </row>
    <row r="22" spans="1:27" ht="12.75" customHeight="1">
      <c r="A22" s="141"/>
      <c r="B22" s="54"/>
      <c r="C22" s="152" t="s">
        <v>15</v>
      </c>
      <c r="D22" s="152"/>
      <c r="E22" s="152"/>
      <c r="F22" s="45">
        <f t="shared" si="0"/>
        <v>72</v>
      </c>
      <c r="G22" s="45">
        <f t="shared" si="1"/>
        <v>69</v>
      </c>
      <c r="H22" s="45">
        <v>45</v>
      </c>
      <c r="I22" s="49">
        <v>0</v>
      </c>
      <c r="J22" s="49">
        <v>0</v>
      </c>
      <c r="K22" s="46">
        <v>4</v>
      </c>
      <c r="L22" s="50">
        <v>0</v>
      </c>
      <c r="M22" s="49">
        <v>0</v>
      </c>
      <c r="N22" s="49">
        <v>0</v>
      </c>
      <c r="O22" s="45">
        <v>3</v>
      </c>
      <c r="P22" s="48">
        <v>1</v>
      </c>
      <c r="Q22" s="49">
        <v>0</v>
      </c>
      <c r="R22" s="45">
        <v>15</v>
      </c>
      <c r="S22" s="49">
        <v>0</v>
      </c>
      <c r="T22" s="49">
        <v>0</v>
      </c>
      <c r="U22" s="49">
        <v>0</v>
      </c>
      <c r="V22" s="64">
        <v>1</v>
      </c>
      <c r="W22" s="45">
        <f t="shared" si="4"/>
        <v>3</v>
      </c>
      <c r="X22" s="45">
        <v>3</v>
      </c>
      <c r="Y22" s="49">
        <v>0</v>
      </c>
      <c r="Z22" s="49">
        <v>0</v>
      </c>
      <c r="AA22" s="111">
        <v>90</v>
      </c>
    </row>
    <row r="23" spans="1:27" ht="12.75" customHeight="1">
      <c r="A23" s="141"/>
      <c r="B23" s="54"/>
      <c r="C23" s="152" t="s">
        <v>31</v>
      </c>
      <c r="D23" s="152"/>
      <c r="E23" s="152"/>
      <c r="F23" s="45">
        <f t="shared" si="0"/>
        <v>2</v>
      </c>
      <c r="G23" s="45">
        <f t="shared" si="1"/>
        <v>1</v>
      </c>
      <c r="H23" s="45">
        <v>1</v>
      </c>
      <c r="I23" s="49">
        <v>0</v>
      </c>
      <c r="J23" s="49">
        <v>0</v>
      </c>
      <c r="K23" s="52">
        <v>0</v>
      </c>
      <c r="L23" s="50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5">
        <f t="shared" si="4"/>
        <v>1</v>
      </c>
      <c r="X23" s="45">
        <v>1</v>
      </c>
      <c r="Y23" s="49">
        <v>0</v>
      </c>
      <c r="Z23" s="49">
        <v>0</v>
      </c>
      <c r="AA23" s="52">
        <v>0</v>
      </c>
    </row>
    <row r="24" spans="1:27" ht="12.75" customHeight="1">
      <c r="A24" s="141"/>
      <c r="B24" s="55"/>
      <c r="C24" s="186" t="s">
        <v>0</v>
      </c>
      <c r="D24" s="152"/>
      <c r="E24" s="152"/>
      <c r="F24" s="45">
        <f t="shared" si="0"/>
        <v>399</v>
      </c>
      <c r="G24" s="45">
        <f t="shared" si="1"/>
        <v>376</v>
      </c>
      <c r="H24" s="45">
        <v>260</v>
      </c>
      <c r="I24" s="45">
        <v>36</v>
      </c>
      <c r="J24" s="56">
        <v>17</v>
      </c>
      <c r="K24" s="46">
        <v>17</v>
      </c>
      <c r="L24" s="47">
        <v>5</v>
      </c>
      <c r="M24" s="49">
        <v>0</v>
      </c>
      <c r="N24" s="49">
        <v>0</v>
      </c>
      <c r="O24" s="48">
        <v>3</v>
      </c>
      <c r="P24" s="48">
        <v>2</v>
      </c>
      <c r="Q24" s="49">
        <v>0</v>
      </c>
      <c r="R24" s="45">
        <v>4</v>
      </c>
      <c r="S24" s="45">
        <v>2</v>
      </c>
      <c r="T24" s="45">
        <v>26</v>
      </c>
      <c r="U24" s="64">
        <v>1</v>
      </c>
      <c r="V24" s="64">
        <v>3</v>
      </c>
      <c r="W24" s="45">
        <f t="shared" si="4"/>
        <v>23</v>
      </c>
      <c r="X24" s="45">
        <v>18</v>
      </c>
      <c r="Y24" s="49">
        <v>0</v>
      </c>
      <c r="Z24" s="45">
        <v>5</v>
      </c>
      <c r="AA24" s="111">
        <v>344</v>
      </c>
    </row>
    <row r="25" spans="1:27" ht="12.75" customHeight="1">
      <c r="A25" s="151" t="s">
        <v>69</v>
      </c>
      <c r="B25" s="151"/>
      <c r="C25" s="152"/>
      <c r="D25" s="190"/>
      <c r="E25" s="22"/>
      <c r="F25" s="119">
        <f t="shared" si="0"/>
        <v>0</v>
      </c>
      <c r="G25" s="49">
        <v>0</v>
      </c>
      <c r="H25" s="49">
        <v>0</v>
      </c>
      <c r="I25" s="49">
        <v>0</v>
      </c>
      <c r="J25" s="49">
        <v>0</v>
      </c>
      <c r="K25" s="52">
        <v>0</v>
      </c>
      <c r="L25" s="50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118">
        <f t="shared" si="4"/>
        <v>0</v>
      </c>
      <c r="X25" s="49">
        <v>0</v>
      </c>
      <c r="Y25" s="49">
        <v>0</v>
      </c>
      <c r="Z25" s="49">
        <v>0</v>
      </c>
      <c r="AA25" s="112">
        <v>11</v>
      </c>
    </row>
    <row r="26" spans="1:27" ht="12.75" customHeight="1">
      <c r="A26" s="187" t="s">
        <v>79</v>
      </c>
      <c r="B26" s="187"/>
      <c r="C26" s="188"/>
      <c r="D26" s="189"/>
      <c r="E26" s="22" t="s">
        <v>89</v>
      </c>
      <c r="F26" s="56">
        <f t="shared" si="0"/>
        <v>3</v>
      </c>
      <c r="G26" s="56">
        <f>SUM(H26:V26)</f>
        <v>3</v>
      </c>
      <c r="H26" s="46">
        <v>2</v>
      </c>
      <c r="I26" s="49">
        <v>0</v>
      </c>
      <c r="J26" s="49">
        <v>0</v>
      </c>
      <c r="K26" s="52">
        <v>0</v>
      </c>
      <c r="L26" s="50">
        <v>0</v>
      </c>
      <c r="M26" s="45">
        <v>1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111">
        <v>3</v>
      </c>
    </row>
    <row r="27" spans="1:27" ht="12.75" customHeight="1">
      <c r="A27" s="141" t="s">
        <v>86</v>
      </c>
      <c r="B27" s="141"/>
      <c r="C27" s="142"/>
      <c r="D27" s="142"/>
      <c r="E27" s="142"/>
      <c r="F27" s="57">
        <f>F6/F4*100</f>
        <v>50.06245620449076</v>
      </c>
      <c r="G27" s="57">
        <f aca="true" t="shared" si="6" ref="G27:AA27">G6/G4*100</f>
        <v>50.777395028395865</v>
      </c>
      <c r="H27" s="57">
        <f t="shared" si="6"/>
        <v>55.073284980356604</v>
      </c>
      <c r="I27" s="57">
        <f t="shared" si="6"/>
        <v>6.892778993435448</v>
      </c>
      <c r="J27" s="57">
        <f t="shared" si="6"/>
        <v>10.559006211180124</v>
      </c>
      <c r="K27" s="58">
        <f t="shared" si="6"/>
        <v>30.349344978165938</v>
      </c>
      <c r="L27" s="73">
        <f t="shared" si="6"/>
        <v>11.76470588235294</v>
      </c>
      <c r="M27" s="74">
        <f t="shared" si="6"/>
        <v>35.57692307692308</v>
      </c>
      <c r="N27" s="124">
        <f t="shared" si="6"/>
        <v>97.5</v>
      </c>
      <c r="O27" s="74">
        <f t="shared" si="6"/>
        <v>72.40506329113924</v>
      </c>
      <c r="P27" s="74">
        <f t="shared" si="6"/>
        <v>64.59627329192547</v>
      </c>
      <c r="Q27" s="116">
        <v>0</v>
      </c>
      <c r="R27" s="74">
        <f t="shared" si="6"/>
        <v>74.35233160621762</v>
      </c>
      <c r="S27" s="74">
        <f t="shared" si="6"/>
        <v>13.513513513513514</v>
      </c>
      <c r="T27" s="74">
        <f t="shared" si="6"/>
        <v>35.934065934065934</v>
      </c>
      <c r="U27" s="74">
        <f>U6/U4*100</f>
        <v>48.05194805194805</v>
      </c>
      <c r="V27" s="74">
        <f t="shared" si="6"/>
        <v>40.54054054054054</v>
      </c>
      <c r="W27" s="74">
        <f t="shared" si="6"/>
        <v>11.666666666666666</v>
      </c>
      <c r="X27" s="74">
        <f t="shared" si="6"/>
        <v>12.6953125</v>
      </c>
      <c r="Y27" s="49">
        <v>0</v>
      </c>
      <c r="Z27" s="74">
        <f t="shared" si="6"/>
        <v>9.433962264150944</v>
      </c>
      <c r="AA27" s="113">
        <f t="shared" si="6"/>
        <v>49.18077142771247</v>
      </c>
    </row>
    <row r="28" spans="1:27" ht="12.75" customHeight="1">
      <c r="A28" s="184" t="s">
        <v>90</v>
      </c>
      <c r="B28" s="184"/>
      <c r="C28" s="185"/>
      <c r="D28" s="185"/>
      <c r="E28" s="185"/>
      <c r="F28" s="59">
        <f>(F16+F26)/F4*100</f>
        <v>16.634676903390915</v>
      </c>
      <c r="G28" s="59">
        <f>(G16+G26)/G4*100</f>
        <v>16.280296682493873</v>
      </c>
      <c r="H28" s="59">
        <f aca="true" t="shared" si="7" ref="H28:AA28">(H16+H26)/H4*100</f>
        <v>10.898307645814445</v>
      </c>
      <c r="I28" s="59">
        <f t="shared" si="7"/>
        <v>58.86214442013129</v>
      </c>
      <c r="J28" s="59">
        <f t="shared" si="7"/>
        <v>68.85536823425022</v>
      </c>
      <c r="K28" s="60">
        <f t="shared" si="7"/>
        <v>37.77292576419214</v>
      </c>
      <c r="L28" s="75">
        <f t="shared" si="7"/>
        <v>57.647058823529406</v>
      </c>
      <c r="M28" s="76">
        <f t="shared" si="7"/>
        <v>23.076923076923077</v>
      </c>
      <c r="N28" s="110">
        <v>0</v>
      </c>
      <c r="O28" s="76">
        <f>(O16+O26)/O4*100</f>
        <v>1.0126582278481013</v>
      </c>
      <c r="P28" s="76">
        <f t="shared" si="7"/>
        <v>14.906832298136646</v>
      </c>
      <c r="Q28" s="110">
        <v>0</v>
      </c>
      <c r="R28" s="76">
        <f t="shared" si="7"/>
        <v>2.33160621761658</v>
      </c>
      <c r="S28" s="76">
        <f t="shared" si="7"/>
        <v>54.054054054054056</v>
      </c>
      <c r="T28" s="76">
        <f t="shared" si="7"/>
        <v>40</v>
      </c>
      <c r="U28" s="76">
        <f t="shared" si="7"/>
        <v>11.688311688311687</v>
      </c>
      <c r="V28" s="76">
        <f t="shared" si="7"/>
        <v>2.7027027027027026</v>
      </c>
      <c r="W28" s="76">
        <f t="shared" si="7"/>
        <v>35.66666666666667</v>
      </c>
      <c r="X28" s="76">
        <f t="shared" si="7"/>
        <v>34.5703125</v>
      </c>
      <c r="Y28" s="76">
        <f t="shared" si="7"/>
        <v>57.14285714285714</v>
      </c>
      <c r="Z28" s="76">
        <f t="shared" si="7"/>
        <v>32.075471698113205</v>
      </c>
      <c r="AA28" s="114">
        <f t="shared" si="7"/>
        <v>17.039954303580554</v>
      </c>
    </row>
    <row r="29" spans="1:3" ht="12.75" customHeight="1">
      <c r="A29" s="61"/>
      <c r="B29" s="61"/>
      <c r="C29" s="61"/>
    </row>
  </sheetData>
  <sheetProtection/>
  <mergeCells count="35">
    <mergeCell ref="C19:E19"/>
    <mergeCell ref="C20:E20"/>
    <mergeCell ref="A16:D16"/>
    <mergeCell ref="A13:D13"/>
    <mergeCell ref="A14:D14"/>
    <mergeCell ref="A15:D15"/>
    <mergeCell ref="C18:E18"/>
    <mergeCell ref="W2:Z2"/>
    <mergeCell ref="B5:E5"/>
    <mergeCell ref="B6:D6"/>
    <mergeCell ref="B7:B12"/>
    <mergeCell ref="D10:E10"/>
    <mergeCell ref="A2:E3"/>
    <mergeCell ref="C12:E12"/>
    <mergeCell ref="C11:E11"/>
    <mergeCell ref="AA2:AA3"/>
    <mergeCell ref="A4:D4"/>
    <mergeCell ref="A5:A12"/>
    <mergeCell ref="C7:C8"/>
    <mergeCell ref="D7:E7"/>
    <mergeCell ref="F2:F3"/>
    <mergeCell ref="G2:V2"/>
    <mergeCell ref="C9:C10"/>
    <mergeCell ref="D9:E9"/>
    <mergeCell ref="D8:E8"/>
    <mergeCell ref="A27:E27"/>
    <mergeCell ref="A28:E28"/>
    <mergeCell ref="C21:E21"/>
    <mergeCell ref="C22:E22"/>
    <mergeCell ref="C23:E23"/>
    <mergeCell ref="C24:E24"/>
    <mergeCell ref="A26:D26"/>
    <mergeCell ref="A25:D25"/>
    <mergeCell ref="A17:A24"/>
    <mergeCell ref="B17:D17"/>
  </mergeCells>
  <printOptions horizontalCentered="1"/>
  <pageMargins left="0.2755905511811024" right="0.2755905511811024" top="0.3937007874015748" bottom="0.5118110236220472" header="0.2362204724409449" footer="0.2362204724409449"/>
  <pageSetup firstPageNumber="34" useFirstPageNumber="1" fitToHeight="0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2020-12-03T01:40:28Z</cp:lastPrinted>
  <dcterms:created xsi:type="dcterms:W3CDTF">2007-02-22T08:07:55Z</dcterms:created>
  <dcterms:modified xsi:type="dcterms:W3CDTF">2020-12-03T01:41:02Z</dcterms:modified>
  <cp:category/>
  <cp:version/>
  <cp:contentType/>
  <cp:contentStatus/>
</cp:coreProperties>
</file>