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160" tabRatio="847" activeTab="1"/>
  </bookViews>
  <sheets>
    <sheet name="32-33" sheetId="1" r:id="rId1"/>
    <sheet name="34-35" sheetId="2" r:id="rId2"/>
  </sheets>
  <definedNames>
    <definedName name="_xlnm.Print_Area" localSheetId="0">'32-33'!$A$1:$Q$34</definedName>
    <definedName name="_xlnm.Print_Area" localSheetId="1">'34-35'!$A$1:$AA$28</definedName>
  </definedNames>
  <calcPr fullCalcOnLoad="1"/>
</workbook>
</file>

<file path=xl/sharedStrings.xml><?xml version="1.0" encoding="utf-8"?>
<sst xmlns="http://schemas.openxmlformats.org/spreadsheetml/2006/main" count="126" uniqueCount="99">
  <si>
    <t>その他（上記以外）</t>
  </si>
  <si>
    <t>人数</t>
  </si>
  <si>
    <t>構成比</t>
  </si>
  <si>
    <t>（Ｔ）</t>
  </si>
  <si>
    <t>（Ａ）</t>
  </si>
  <si>
    <t>（Ｂ）</t>
  </si>
  <si>
    <t>（Ｃ）</t>
  </si>
  <si>
    <t>就職率</t>
  </si>
  <si>
    <t>計</t>
  </si>
  <si>
    <t>全日制(公立)</t>
  </si>
  <si>
    <t>定時制(公立)</t>
  </si>
  <si>
    <t>私　　　立</t>
  </si>
  <si>
    <t>計</t>
  </si>
  <si>
    <t>家事手伝い</t>
  </si>
  <si>
    <t>臨時的な仕事</t>
  </si>
  <si>
    <t>外国の学校に入学</t>
  </si>
  <si>
    <t>男</t>
  </si>
  <si>
    <t>女</t>
  </si>
  <si>
    <t>区　　　　　　分</t>
  </si>
  <si>
    <t>卒業者総数</t>
  </si>
  <si>
    <t>大学</t>
  </si>
  <si>
    <t>短期大学</t>
  </si>
  <si>
    <t>大学・短大の通信教育部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</si>
  <si>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</si>
  <si>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</si>
  <si>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</si>
  <si>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</si>
  <si>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</si>
  <si>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 xml:space="preserve">
そ
の
他
</t>
  </si>
  <si>
    <t>進学希望者（予備校）</t>
  </si>
  <si>
    <t>進学希望者（在家庭）</t>
  </si>
  <si>
    <t>施設等に入所</t>
  </si>
  <si>
    <t>　(2) 高等学校</t>
  </si>
  <si>
    <t>進学率　　　　県</t>
  </si>
  <si>
    <t>就職率　　　　県</t>
  </si>
  <si>
    <t>　　　　　　　国</t>
  </si>
  <si>
    <t>　　ウ　学科別進路状況（公立高等学校）</t>
  </si>
  <si>
    <t>区分</t>
  </si>
  <si>
    <t>合計</t>
  </si>
  <si>
    <t>全日制</t>
  </si>
  <si>
    <t>定時制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</si>
  <si>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</si>
  <si>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</si>
  <si>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</si>
  <si>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</si>
  <si>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</si>
  <si>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</si>
  <si>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</si>
  <si>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</si>
  <si>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</si>
  <si>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</si>
  <si>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</si>
  <si>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</si>
  <si>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総合</t>
  </si>
  <si>
    <t>芸術</t>
  </si>
  <si>
    <t>進学志願者</t>
  </si>
  <si>
    <t>大学
（学部）</t>
  </si>
  <si>
    <t>国・公立</t>
  </si>
  <si>
    <t>私　　立</t>
  </si>
  <si>
    <t>短大
（本科）</t>
  </si>
  <si>
    <t>大学・短大の通信教育部</t>
  </si>
  <si>
    <t>そ
の
他</t>
  </si>
  <si>
    <t>その他計</t>
  </si>
  <si>
    <t>進学希望者（予備校）</t>
  </si>
  <si>
    <t>進学希望者（在家庭）</t>
  </si>
  <si>
    <t>情報</t>
  </si>
  <si>
    <t>（Ｄ）</t>
  </si>
  <si>
    <t>　　ア　卒業後進路</t>
  </si>
  <si>
    <t>前年度
卒業者</t>
  </si>
  <si>
    <t>不詳・死亡</t>
  </si>
  <si>
    <t>＊公立は「専修学校（一般課程）等入学者」に「進学希望者（予備校）」を含まない。</t>
  </si>
  <si>
    <t>＊私立は「専修学校（一般課程）等入学者」に「進学希望者（予備校）」を含む。</t>
  </si>
  <si>
    <t>大学等の別科、高校等の専攻科等</t>
  </si>
  <si>
    <t>大学等の別科、高校等の専攻科等</t>
  </si>
  <si>
    <t>大
学
等
進
学
者</t>
  </si>
  <si>
    <t>大
学
等
進
学
状
況</t>
  </si>
  <si>
    <t>　　イ　大学等進学率・就職率推移（国立＋公立＋私立）</t>
  </si>
  <si>
    <t>大学等進学率　　　　　　　　</t>
  </si>
  <si>
    <t>大学等進学者計</t>
  </si>
  <si>
    <t>Ａ、Ｂ、Ｃ、Ｄのうち就職している者</t>
  </si>
  <si>
    <t>再掲</t>
  </si>
  <si>
    <t>Ａ～Ｄのうち就職している者(再掲)</t>
  </si>
  <si>
    <t>(Ｔ)</t>
  </si>
  <si>
    <t>(Ａ)</t>
  </si>
  <si>
    <t>(Ｂ)</t>
  </si>
  <si>
    <t>(Ｃ)</t>
  </si>
  <si>
    <t>(Ｄ)</t>
  </si>
  <si>
    <t>(Ｅ)</t>
  </si>
  <si>
    <t>大学等進学率（A／T*100）</t>
  </si>
  <si>
    <t>（A/T*100）</t>
  </si>
  <si>
    <t>28年3月卒業者</t>
  </si>
  <si>
    <t>(Ｈ28.5.1 現在　教育政策課調)</t>
  </si>
  <si>
    <t>平成7年3月</t>
  </si>
  <si>
    <t>12.3</t>
  </si>
  <si>
    <t>(Ｈ28.5.1現在　教育政策課調)</t>
  </si>
  <si>
    <t>（Ｆ）</t>
  </si>
  <si>
    <t>(Ｆ)</t>
  </si>
  <si>
    <t>就職率（E+F／T*100)</t>
  </si>
  <si>
    <t>（E+F/T*100）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</si>
</sst>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.00_);[Red]\(0.00\)"/>
    <numFmt numFmtId="210" formatCode="&quot;(&quot;##&quot;月末現在前年比）&quot;"/>
    <numFmt numFmtId="211" formatCode="_ * #,###\ ;_ * \-#,###\ ;\ &quot;-&quot;\ "/>
    <numFmt numFmtId="212" formatCode="&quot;+&quot;#,###\ ;\ &quot;-&quot;#,###\ ;\ \ &quot;-&quot;\ ;\ "/>
    <numFmt numFmtId="213" formatCode="&quot;(&quot;##&quot;月末現在）&quot;"/>
    <numFmt numFmtId="214" formatCode="##&quot;月末現在&quot;"/>
    <numFmt numFmtId="215" formatCode="[&lt;=999]000;[&lt;=99999]000\-00;000\-0000"/>
    <numFmt numFmtId="216" formatCode="[DBNum3][$-411]0"/>
    <numFmt numFmtId="217" formatCode="0.00;[Red]0.00"/>
    <numFmt numFmtId="218" formatCode="#,##0__\ "/>
    <numFmt numFmtId="219" formatCode="\(#,##0\)_ "/>
    <numFmt numFmtId="220" formatCode="0.00;&quot;△ &quot;0.00"/>
    <numFmt numFmtId="221" formatCode="0;&quot;△ &quot;0"/>
    <numFmt numFmtId="222" formatCode="#,##0;;\-"/>
    <numFmt numFmtId="223" formatCode="\(0000\)"/>
    <numFmt numFmtId="224" formatCode="\(000\-0000\)"/>
    <numFmt numFmtId="225" formatCode="[&lt;=99999999]####\-####;\(00\)\ ####\-####"/>
    <numFmt numFmtId="226" formatCode="#,##0;&quot;△ &quot;#,##0"/>
    <numFmt numFmtId="227" formatCode="\(0\)"/>
    <numFmt numFmtId="228" formatCode="\("/>
    <numFmt numFmtId="229" formatCode="General&quot;(1)&quot;"/>
    <numFmt numFmtId="230" formatCode="0\(\1\)"/>
    <numFmt numFmtId="231" formatCode="\(0.0_)"/>
    <numFmt numFmtId="232" formatCode="\(0.0_ \)"/>
    <numFmt numFmtId="233" formatCode="\(#,##0.0_)\ "/>
    <numFmt numFmtId="234" formatCode="\(#,##0.0\)"/>
    <numFmt numFmtId="235" formatCode="General&quot;歳&quot;"/>
    <numFmt numFmtId="236" formatCode="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 wrapText="1"/>
    </xf>
    <xf numFmtId="189" fontId="5" fillId="0" borderId="13" xfId="0" applyNumberFormat="1" applyFont="1" applyFill="1" applyBorder="1" applyAlignment="1">
      <alignment horizontal="center" vertical="center"/>
    </xf>
    <xf numFmtId="190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3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right"/>
    </xf>
    <xf numFmtId="182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184" fontId="5" fillId="0" borderId="24" xfId="0" applyNumberFormat="1" applyFont="1" applyFill="1" applyBorder="1" applyAlignment="1">
      <alignment vertical="center"/>
    </xf>
    <xf numFmtId="184" fontId="5" fillId="0" borderId="24" xfId="0" applyNumberFormat="1" applyFont="1" applyBorder="1" applyAlignment="1">
      <alignment vertical="center"/>
    </xf>
    <xf numFmtId="184" fontId="5" fillId="0" borderId="23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23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84" fontId="5" fillId="0" borderId="26" xfId="0" applyNumberFormat="1" applyFont="1" applyBorder="1" applyAlignment="1">
      <alignment vertical="center"/>
    </xf>
    <xf numFmtId="184" fontId="5" fillId="0" borderId="25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vertical="center"/>
    </xf>
    <xf numFmtId="184" fontId="5" fillId="0" borderId="27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vertical="center"/>
    </xf>
    <xf numFmtId="184" fontId="5" fillId="0" borderId="28" xfId="0" applyNumberFormat="1" applyFont="1" applyFill="1" applyBorder="1" applyAlignment="1">
      <alignment vertical="center"/>
    </xf>
    <xf numFmtId="184" fontId="5" fillId="0" borderId="28" xfId="0" applyNumberFormat="1" applyFont="1" applyBorder="1" applyAlignment="1">
      <alignment vertical="center"/>
    </xf>
    <xf numFmtId="184" fontId="5" fillId="0" borderId="27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184" fontId="5" fillId="0" borderId="30" xfId="0" applyNumberFormat="1" applyFont="1" applyFill="1" applyBorder="1" applyAlignment="1">
      <alignment vertical="center"/>
    </xf>
    <xf numFmtId="184" fontId="5" fillId="0" borderId="31" xfId="0" applyNumberFormat="1" applyFont="1" applyFill="1" applyBorder="1" applyAlignment="1">
      <alignment vertical="center"/>
    </xf>
    <xf numFmtId="184" fontId="5" fillId="0" borderId="31" xfId="0" applyNumberFormat="1" applyFont="1" applyBorder="1" applyAlignment="1">
      <alignment vertical="center"/>
    </xf>
    <xf numFmtId="184" fontId="5" fillId="0" borderId="29" xfId="0" applyNumberFormat="1" applyFont="1" applyBorder="1" applyAlignment="1">
      <alignment vertical="center"/>
    </xf>
    <xf numFmtId="184" fontId="5" fillId="0" borderId="30" xfId="0" applyNumberFormat="1" applyFont="1" applyBorder="1" applyAlignment="1">
      <alignment vertical="center"/>
    </xf>
    <xf numFmtId="184" fontId="5" fillId="0" borderId="29" xfId="0" applyNumberFormat="1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184" fontId="5" fillId="0" borderId="25" xfId="0" applyNumberFormat="1" applyFont="1" applyFill="1" applyBorder="1" applyAlignment="1">
      <alignment vertical="center"/>
    </xf>
    <xf numFmtId="184" fontId="5" fillId="0" borderId="3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  <xf numFmtId="0" fontId="6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2" fontId="5" fillId="0" borderId="23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225" fontId="5" fillId="0" borderId="11" xfId="0" applyNumberFormat="1" applyFont="1" applyFill="1" applyBorder="1" applyAlignment="1">
      <alignment vertical="center"/>
    </xf>
    <xf numFmtId="182" fontId="5" fillId="0" borderId="25" xfId="0" applyNumberFormat="1" applyFont="1" applyFill="1" applyBorder="1" applyAlignment="1">
      <alignment vertical="center"/>
    </xf>
    <xf numFmtId="222" fontId="5" fillId="0" borderId="13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182" fontId="5" fillId="0" borderId="34" xfId="0" applyNumberFormat="1" applyFont="1" applyFill="1" applyBorder="1" applyAlignment="1">
      <alignment vertical="center"/>
    </xf>
    <xf numFmtId="182" fontId="5" fillId="0" borderId="3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80" fontId="10" fillId="33" borderId="11" xfId="61" applyNumberFormat="1" applyFont="1" applyFill="1" applyBorder="1">
      <alignment vertical="center"/>
      <protection/>
    </xf>
    <xf numFmtId="180" fontId="10" fillId="0" borderId="11" xfId="61" applyNumberFormat="1" applyFont="1" applyFill="1" applyBorder="1">
      <alignment vertical="center"/>
      <protection/>
    </xf>
    <xf numFmtId="180" fontId="10" fillId="0" borderId="12" xfId="61" applyNumberFormat="1" applyFont="1" applyFill="1" applyBorder="1">
      <alignment vertical="center"/>
      <protection/>
    </xf>
    <xf numFmtId="180" fontId="10" fillId="0" borderId="13" xfId="61" applyNumberFormat="1" applyFont="1" applyFill="1" applyBorder="1">
      <alignment vertical="center"/>
      <protection/>
    </xf>
    <xf numFmtId="180" fontId="7" fillId="0" borderId="12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225" fontId="10" fillId="0" borderId="11" xfId="0" applyNumberFormat="1" applyFont="1" applyFill="1" applyBorder="1" applyAlignment="1">
      <alignment vertical="center"/>
    </xf>
    <xf numFmtId="225" fontId="10" fillId="0" borderId="36" xfId="0" applyNumberFormat="1" applyFont="1" applyFill="1" applyBorder="1" applyAlignment="1">
      <alignment vertical="center"/>
    </xf>
    <xf numFmtId="225" fontId="10" fillId="0" borderId="13" xfId="0" applyNumberFormat="1" applyFont="1" applyFill="1" applyBorder="1" applyAlignment="1">
      <alignment vertical="center"/>
    </xf>
    <xf numFmtId="180" fontId="10" fillId="0" borderId="13" xfId="61" applyNumberFormat="1" applyFont="1" applyFill="1" applyBorder="1" applyAlignment="1">
      <alignment horizontal="right" vertical="center"/>
      <protection/>
    </xf>
    <xf numFmtId="225" fontId="10" fillId="0" borderId="12" xfId="0" applyNumberFormat="1" applyFont="1" applyFill="1" applyBorder="1" applyAlignment="1">
      <alignment vertical="center"/>
    </xf>
    <xf numFmtId="180" fontId="10" fillId="0" borderId="11" xfId="61" applyNumberFormat="1" applyFont="1" applyFill="1" applyBorder="1" applyAlignment="1">
      <alignment horizontal="right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0" fillId="0" borderId="11" xfId="61" applyNumberFormat="1" applyFont="1" applyFill="1" applyBorder="1">
      <alignment vertical="center"/>
      <protection/>
    </xf>
    <xf numFmtId="180" fontId="10" fillId="0" borderId="12" xfId="61" applyNumberFormat="1" applyFont="1" applyFill="1" applyBorder="1" applyAlignment="1">
      <alignment horizontal="right" vertical="center"/>
      <protection/>
    </xf>
    <xf numFmtId="182" fontId="10" fillId="0" borderId="11" xfId="0" applyNumberFormat="1" applyFont="1" applyFill="1" applyBorder="1" applyAlignment="1">
      <alignment vertical="center"/>
    </xf>
    <xf numFmtId="182" fontId="10" fillId="0" borderId="12" xfId="0" applyNumberFormat="1" applyFont="1" applyFill="1" applyBorder="1" applyAlignment="1">
      <alignment vertical="center"/>
    </xf>
    <xf numFmtId="182" fontId="10" fillId="0" borderId="13" xfId="0" applyNumberFormat="1" applyFont="1" applyFill="1" applyBorder="1" applyAlignment="1">
      <alignment vertical="center"/>
    </xf>
    <xf numFmtId="182" fontId="10" fillId="0" borderId="34" xfId="0" applyNumberFormat="1" applyFont="1" applyFill="1" applyBorder="1" applyAlignment="1">
      <alignment vertical="center"/>
    </xf>
    <xf numFmtId="182" fontId="10" fillId="0" borderId="35" xfId="0" applyNumberFormat="1" applyFont="1" applyFill="1" applyBorder="1" applyAlignment="1">
      <alignment vertical="center"/>
    </xf>
    <xf numFmtId="182" fontId="10" fillId="0" borderId="18" xfId="0" applyNumberFormat="1" applyFont="1" applyFill="1" applyBorder="1" applyAlignment="1">
      <alignment vertical="center"/>
    </xf>
    <xf numFmtId="225" fontId="10" fillId="0" borderId="3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7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225" fontId="5" fillId="0" borderId="13" xfId="0" applyNumberFormat="1" applyFont="1" applyFill="1" applyBorder="1" applyAlignment="1">
      <alignment vertical="center"/>
    </xf>
    <xf numFmtId="225" fontId="5" fillId="0" borderId="12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distributed" vertical="center"/>
    </xf>
    <xf numFmtId="225" fontId="10" fillId="33" borderId="11" xfId="61" applyNumberFormat="1" applyFont="1" applyFill="1" applyBorder="1">
      <alignment vertical="center"/>
      <protection/>
    </xf>
    <xf numFmtId="225" fontId="10" fillId="0" borderId="11" xfId="61" applyNumberFormat="1" applyFont="1" applyFill="1" applyBorder="1">
      <alignment vertical="center"/>
      <protection/>
    </xf>
    <xf numFmtId="180" fontId="5" fillId="0" borderId="24" xfId="0" applyNumberFormat="1" applyFont="1" applyFill="1" applyBorder="1" applyAlignment="1">
      <alignment vertical="center"/>
    </xf>
    <xf numFmtId="180" fontId="5" fillId="0" borderId="28" xfId="0" applyNumberFormat="1" applyFont="1" applyFill="1" applyBorder="1" applyAlignment="1">
      <alignment vertical="center"/>
    </xf>
    <xf numFmtId="180" fontId="5" fillId="0" borderId="26" xfId="0" applyNumberFormat="1" applyFont="1" applyFill="1" applyBorder="1" applyAlignment="1">
      <alignment vertical="center"/>
    </xf>
    <xf numFmtId="184" fontId="5" fillId="0" borderId="2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37" xfId="0" applyFont="1" applyFill="1" applyBorder="1" applyAlignment="1">
      <alignment horizontal="distributed" vertical="center" indent="1"/>
    </xf>
    <xf numFmtId="0" fontId="5" fillId="0" borderId="38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39" xfId="0" applyFont="1" applyFill="1" applyBorder="1" applyAlignment="1">
      <alignment horizontal="distributed" vertical="center" indent="1"/>
    </xf>
    <xf numFmtId="182" fontId="5" fillId="0" borderId="34" xfId="0" applyNumberFormat="1" applyFont="1" applyFill="1" applyBorder="1" applyAlignment="1">
      <alignment horizontal="center" vertical="center"/>
    </xf>
    <xf numFmtId="182" fontId="5" fillId="0" borderId="35" xfId="0" applyNumberFormat="1" applyFont="1" applyFill="1" applyBorder="1" applyAlignment="1">
      <alignment horizontal="center" vertical="center"/>
    </xf>
    <xf numFmtId="180" fontId="5" fillId="0" borderId="40" xfId="0" applyNumberFormat="1" applyFont="1" applyFill="1" applyBorder="1" applyAlignment="1">
      <alignment horizontal="center" vertical="center"/>
    </xf>
    <xf numFmtId="180" fontId="5" fillId="0" borderId="41" xfId="0" applyNumberFormat="1" applyFont="1" applyFill="1" applyBorder="1" applyAlignment="1">
      <alignment horizontal="center" vertical="center"/>
    </xf>
    <xf numFmtId="180" fontId="5" fillId="0" borderId="42" xfId="0" applyNumberFormat="1" applyFont="1" applyFill="1" applyBorder="1" applyAlignment="1">
      <alignment horizontal="center" vertical="center"/>
    </xf>
    <xf numFmtId="180" fontId="5" fillId="0" borderId="43" xfId="0" applyNumberFormat="1" applyFont="1" applyFill="1" applyBorder="1" applyAlignment="1">
      <alignment horizontal="center" vertical="center"/>
    </xf>
    <xf numFmtId="180" fontId="5" fillId="0" borderId="44" xfId="0" applyNumberFormat="1" applyFont="1" applyFill="1" applyBorder="1" applyAlignment="1">
      <alignment horizontal="center" vertical="center"/>
    </xf>
    <xf numFmtId="180" fontId="5" fillId="0" borderId="45" xfId="0" applyNumberFormat="1" applyFont="1" applyFill="1" applyBorder="1" applyAlignment="1">
      <alignment horizontal="center" vertical="center"/>
    </xf>
    <xf numFmtId="180" fontId="5" fillId="0" borderId="46" xfId="0" applyNumberFormat="1" applyFont="1" applyFill="1" applyBorder="1" applyAlignment="1">
      <alignment horizontal="center" vertical="center"/>
    </xf>
    <xf numFmtId="180" fontId="5" fillId="0" borderId="4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textRotation="255" wrapText="1"/>
    </xf>
    <xf numFmtId="0" fontId="7" fillId="0" borderId="25" xfId="0" applyFont="1" applyFill="1" applyBorder="1" applyAlignment="1">
      <alignment horizontal="center" vertical="center" textRotation="255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indent="9"/>
    </xf>
    <xf numFmtId="0" fontId="5" fillId="0" borderId="10" xfId="0" applyFont="1" applyFill="1" applyBorder="1" applyAlignment="1">
      <alignment horizontal="distributed" vertical="center" wrapText="1" indent="1"/>
    </xf>
    <xf numFmtId="0" fontId="0" fillId="0" borderId="3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科別進路状況（高等学校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34"/>
  <sheetViews>
    <sheetView zoomScale="145" zoomScaleNormal="145" workbookViewId="0" topLeftCell="A1">
      <selection activeCell="S8" sqref="S8"/>
    </sheetView>
  </sheetViews>
  <sheetFormatPr defaultColWidth="9.00390625" defaultRowHeight="13.5"/>
  <cols>
    <col min="1" max="1" width="3.875" style="1" customWidth="1"/>
    <col min="2" max="2" width="9.875" style="1" customWidth="1"/>
    <col min="3" max="3" width="4.00390625" style="1" customWidth="1"/>
    <col min="4" max="4" width="5.00390625" style="1" customWidth="1"/>
    <col min="5" max="5" width="5.125" style="1" customWidth="1"/>
    <col min="6" max="8" width="6.00390625" style="1" customWidth="1"/>
    <col min="9" max="11" width="5.00390625" style="1" customWidth="1"/>
    <col min="12" max="12" width="5.00390625" style="2" customWidth="1"/>
    <col min="13" max="14" width="5.00390625" style="1" customWidth="1"/>
    <col min="15" max="15" width="5.125" style="1" customWidth="1"/>
    <col min="16" max="16" width="5.00390625" style="1" customWidth="1"/>
    <col min="17" max="17" width="5.375" style="1" customWidth="1"/>
    <col min="18" max="24" width="3.50390625" style="1" customWidth="1"/>
    <col min="25" max="16384" width="9.00390625" style="1" customWidth="1"/>
  </cols>
  <sheetData>
    <row r="1" spans="1:17" s="3" customFormat="1" ht="12.75" customHeight="1">
      <c r="A1" s="8" t="s">
        <v>32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8"/>
      <c r="Q1" s="8"/>
    </row>
    <row r="2" spans="1:17" s="3" customFormat="1" ht="12.75" customHeight="1">
      <c r="A2" s="8" t="s">
        <v>67</v>
      </c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30" t="s">
        <v>91</v>
      </c>
    </row>
    <row r="3" spans="1:17" ht="12" customHeight="1">
      <c r="A3" s="166" t="s">
        <v>18</v>
      </c>
      <c r="B3" s="162"/>
      <c r="C3" s="162"/>
      <c r="D3" s="162"/>
      <c r="E3" s="162"/>
      <c r="F3" s="162"/>
      <c r="G3" s="162" t="s">
        <v>90</v>
      </c>
      <c r="H3" s="163"/>
      <c r="I3" s="17"/>
      <c r="J3" s="5" t="s">
        <v>9</v>
      </c>
      <c r="K3" s="5"/>
      <c r="L3" s="5"/>
      <c r="M3" s="5" t="s">
        <v>10</v>
      </c>
      <c r="N3" s="5"/>
      <c r="O3" s="5"/>
      <c r="P3" s="5" t="s">
        <v>11</v>
      </c>
      <c r="Q3" s="12"/>
    </row>
    <row r="4" spans="1:17" ht="12" customHeight="1">
      <c r="A4" s="141"/>
      <c r="B4" s="142"/>
      <c r="C4" s="142"/>
      <c r="D4" s="142"/>
      <c r="E4" s="142"/>
      <c r="F4" s="142"/>
      <c r="G4" s="6" t="s">
        <v>1</v>
      </c>
      <c r="H4" s="7" t="s">
        <v>2</v>
      </c>
      <c r="I4" s="16" t="s">
        <v>8</v>
      </c>
      <c r="J4" s="6" t="s">
        <v>16</v>
      </c>
      <c r="K4" s="6" t="s">
        <v>17</v>
      </c>
      <c r="L4" s="6" t="s">
        <v>8</v>
      </c>
      <c r="M4" s="6" t="s">
        <v>16</v>
      </c>
      <c r="N4" s="6" t="s">
        <v>17</v>
      </c>
      <c r="O4" s="6" t="s">
        <v>8</v>
      </c>
      <c r="P4" s="6" t="s">
        <v>16</v>
      </c>
      <c r="Q4" s="7" t="s">
        <v>17</v>
      </c>
    </row>
    <row r="5" spans="1:17" ht="12.75" customHeight="1">
      <c r="A5" s="130" t="s">
        <v>19</v>
      </c>
      <c r="B5" s="131"/>
      <c r="C5" s="132"/>
      <c r="D5" s="132"/>
      <c r="E5" s="133"/>
      <c r="F5" s="10" t="s">
        <v>3</v>
      </c>
      <c r="G5" s="72">
        <f>I5+L5+O5</f>
        <v>48944</v>
      </c>
      <c r="H5" s="73">
        <f>G5/$G$5*100</f>
        <v>100</v>
      </c>
      <c r="I5" s="74">
        <f>J5+K5</f>
        <v>32428</v>
      </c>
      <c r="J5" s="72">
        <f>J6+J11+J12+J13+J14+J15+J23</f>
        <v>15973</v>
      </c>
      <c r="K5" s="72">
        <f>K6+K11+K12+K13+K14+K15+K23</f>
        <v>16455</v>
      </c>
      <c r="L5" s="72">
        <f>M5+N5</f>
        <v>684</v>
      </c>
      <c r="M5" s="72">
        <f>M6+M11+M12+M13+M14+M15+M23</f>
        <v>362</v>
      </c>
      <c r="N5" s="72">
        <f>N6+N11+N12+N13+N14+N15+N23</f>
        <v>322</v>
      </c>
      <c r="O5" s="72">
        <f>P5+Q5</f>
        <v>15832</v>
      </c>
      <c r="P5" s="72">
        <f>P6+P11+P12+P13+P14+P15+P23</f>
        <v>8505</v>
      </c>
      <c r="Q5" s="75">
        <f>Q6+Q11+Q12+Q13+Q14+Q15+Q23</f>
        <v>7327</v>
      </c>
    </row>
    <row r="6" spans="1:17" ht="12.75" customHeight="1">
      <c r="A6" s="140" t="s">
        <v>74</v>
      </c>
      <c r="B6" s="141" t="s">
        <v>12</v>
      </c>
      <c r="C6" s="142"/>
      <c r="D6" s="142"/>
      <c r="E6" s="143"/>
      <c r="F6" s="10" t="s">
        <v>4</v>
      </c>
      <c r="G6" s="72">
        <f aca="true" t="shared" si="0" ref="G6:G15">I6+L6+O6</f>
        <v>27451</v>
      </c>
      <c r="H6" s="73">
        <f>G6/$G$5*100</f>
        <v>56.086547891467795</v>
      </c>
      <c r="I6" s="74">
        <f aca="true" t="shared" si="1" ref="I6:I22">J6+K6</f>
        <v>16534</v>
      </c>
      <c r="J6" s="72">
        <f>SUM(J7:J10)</f>
        <v>8005</v>
      </c>
      <c r="K6" s="72">
        <f>SUM(K7:K10)</f>
        <v>8529</v>
      </c>
      <c r="L6" s="72">
        <f aca="true" t="shared" si="2" ref="L6:L23">M6+N6</f>
        <v>71</v>
      </c>
      <c r="M6" s="72">
        <f>SUM(M7:M10)</f>
        <v>35</v>
      </c>
      <c r="N6" s="72">
        <f>SUM(N7:N10)</f>
        <v>36</v>
      </c>
      <c r="O6" s="72">
        <f aca="true" t="shared" si="3" ref="O6:O15">P6+Q6</f>
        <v>10846</v>
      </c>
      <c r="P6" s="72">
        <f>SUM(P7:P10)</f>
        <v>5752</v>
      </c>
      <c r="Q6" s="75">
        <f>SUM(Q7:Q10)</f>
        <v>5094</v>
      </c>
    </row>
    <row r="7" spans="1:17" ht="12.75" customHeight="1">
      <c r="A7" s="141"/>
      <c r="B7" s="144" t="s">
        <v>20</v>
      </c>
      <c r="C7" s="144"/>
      <c r="D7" s="144"/>
      <c r="E7" s="145"/>
      <c r="F7" s="13"/>
      <c r="G7" s="126">
        <f t="shared" si="0"/>
        <v>25390</v>
      </c>
      <c r="H7" s="76">
        <f aca="true" t="shared" si="4" ref="H7:H24">G7/$G$5*100</f>
        <v>51.87561294540699</v>
      </c>
      <c r="I7" s="74">
        <f t="shared" si="1"/>
        <v>15099</v>
      </c>
      <c r="J7" s="72">
        <v>7912</v>
      </c>
      <c r="K7" s="72">
        <v>7187</v>
      </c>
      <c r="L7" s="72">
        <f t="shared" si="2"/>
        <v>55</v>
      </c>
      <c r="M7" s="77">
        <v>33</v>
      </c>
      <c r="N7" s="77">
        <v>22</v>
      </c>
      <c r="O7" s="72">
        <f t="shared" si="3"/>
        <v>10236</v>
      </c>
      <c r="P7" s="78">
        <v>5679</v>
      </c>
      <c r="Q7" s="79">
        <v>4557</v>
      </c>
    </row>
    <row r="8" spans="1:17" ht="12.75" customHeight="1">
      <c r="A8" s="141"/>
      <c r="B8" s="146" t="s">
        <v>21</v>
      </c>
      <c r="C8" s="146"/>
      <c r="D8" s="146"/>
      <c r="E8" s="147"/>
      <c r="F8" s="11"/>
      <c r="G8" s="127">
        <f t="shared" si="0"/>
        <v>1982</v>
      </c>
      <c r="H8" s="80">
        <f>G8/$G$5*100</f>
        <v>4.049525988885256</v>
      </c>
      <c r="I8" s="74">
        <f t="shared" si="1"/>
        <v>1380</v>
      </c>
      <c r="J8" s="72">
        <v>86</v>
      </c>
      <c r="K8" s="72">
        <v>1294</v>
      </c>
      <c r="L8" s="72">
        <f t="shared" si="2"/>
        <v>13</v>
      </c>
      <c r="M8" s="82">
        <v>0</v>
      </c>
      <c r="N8" s="77">
        <v>13</v>
      </c>
      <c r="O8" s="72">
        <f t="shared" si="3"/>
        <v>589</v>
      </c>
      <c r="P8" s="77">
        <v>59</v>
      </c>
      <c r="Q8" s="81">
        <v>530</v>
      </c>
    </row>
    <row r="9" spans="1:17" ht="12.75" customHeight="1">
      <c r="A9" s="141"/>
      <c r="B9" s="146" t="s">
        <v>22</v>
      </c>
      <c r="C9" s="146"/>
      <c r="D9" s="146"/>
      <c r="E9" s="147"/>
      <c r="F9" s="11"/>
      <c r="G9" s="127">
        <f t="shared" si="0"/>
        <v>18</v>
      </c>
      <c r="H9" s="80">
        <f t="shared" si="4"/>
        <v>0.03677672441974501</v>
      </c>
      <c r="I9" s="74">
        <f t="shared" si="1"/>
        <v>13</v>
      </c>
      <c r="J9" s="72">
        <v>4</v>
      </c>
      <c r="K9" s="72">
        <v>9</v>
      </c>
      <c r="L9" s="72">
        <f t="shared" si="2"/>
        <v>3</v>
      </c>
      <c r="M9" s="77">
        <v>2</v>
      </c>
      <c r="N9" s="77">
        <v>1</v>
      </c>
      <c r="O9" s="72">
        <f t="shared" si="3"/>
        <v>2</v>
      </c>
      <c r="P9" s="117">
        <v>1</v>
      </c>
      <c r="Q9" s="81">
        <v>1</v>
      </c>
    </row>
    <row r="10" spans="1:17" ht="12.75" customHeight="1">
      <c r="A10" s="141"/>
      <c r="B10" s="148" t="s">
        <v>73</v>
      </c>
      <c r="C10" s="149"/>
      <c r="D10" s="149"/>
      <c r="E10" s="149"/>
      <c r="F10" s="14"/>
      <c r="G10" s="128">
        <f t="shared" si="0"/>
        <v>61</v>
      </c>
      <c r="H10" s="83">
        <f t="shared" si="4"/>
        <v>0.12463223275580254</v>
      </c>
      <c r="I10" s="74">
        <f t="shared" si="1"/>
        <v>42</v>
      </c>
      <c r="J10" s="72">
        <v>3</v>
      </c>
      <c r="K10" s="72">
        <v>39</v>
      </c>
      <c r="L10" s="82">
        <f t="shared" si="2"/>
        <v>0</v>
      </c>
      <c r="M10" s="82">
        <v>0</v>
      </c>
      <c r="N10" s="82">
        <v>0</v>
      </c>
      <c r="O10" s="72">
        <f t="shared" si="3"/>
        <v>19</v>
      </c>
      <c r="P10" s="77">
        <v>13</v>
      </c>
      <c r="Q10" s="81">
        <v>6</v>
      </c>
    </row>
    <row r="11" spans="1:17" ht="12.75" customHeight="1">
      <c r="A11" s="130" t="s">
        <v>23</v>
      </c>
      <c r="B11" s="131"/>
      <c r="C11" s="132"/>
      <c r="D11" s="132"/>
      <c r="E11" s="133"/>
      <c r="F11" s="10" t="s">
        <v>5</v>
      </c>
      <c r="G11" s="72">
        <f t="shared" si="0"/>
        <v>8734</v>
      </c>
      <c r="H11" s="73">
        <f t="shared" si="4"/>
        <v>17.84488394900294</v>
      </c>
      <c r="I11" s="74">
        <f t="shared" si="1"/>
        <v>6833</v>
      </c>
      <c r="J11" s="72">
        <v>2633</v>
      </c>
      <c r="K11" s="72">
        <v>4200</v>
      </c>
      <c r="L11" s="72">
        <f t="shared" si="2"/>
        <v>117</v>
      </c>
      <c r="M11" s="77">
        <v>58</v>
      </c>
      <c r="N11" s="77">
        <v>59</v>
      </c>
      <c r="O11" s="72">
        <f t="shared" si="3"/>
        <v>1784</v>
      </c>
      <c r="P11" s="72">
        <v>700</v>
      </c>
      <c r="Q11" s="75">
        <v>1084</v>
      </c>
    </row>
    <row r="12" spans="1:17" ht="12.75" customHeight="1">
      <c r="A12" s="130" t="s">
        <v>24</v>
      </c>
      <c r="B12" s="131"/>
      <c r="C12" s="132"/>
      <c r="D12" s="132"/>
      <c r="E12" s="133"/>
      <c r="F12" s="10" t="s">
        <v>6</v>
      </c>
      <c r="G12" s="72">
        <f t="shared" si="0"/>
        <v>1823</v>
      </c>
      <c r="H12" s="73">
        <f t="shared" si="4"/>
        <v>3.7246649231775093</v>
      </c>
      <c r="I12" s="74">
        <f t="shared" si="1"/>
        <v>125</v>
      </c>
      <c r="J12" s="72">
        <v>68</v>
      </c>
      <c r="K12" s="72">
        <v>57</v>
      </c>
      <c r="L12" s="72">
        <f t="shared" si="2"/>
        <v>10</v>
      </c>
      <c r="M12" s="77">
        <v>5</v>
      </c>
      <c r="N12" s="77">
        <v>5</v>
      </c>
      <c r="O12" s="72">
        <f t="shared" si="3"/>
        <v>1688</v>
      </c>
      <c r="P12" s="72">
        <v>1207</v>
      </c>
      <c r="Q12" s="75">
        <v>481</v>
      </c>
    </row>
    <row r="13" spans="1:17" ht="12.75" customHeight="1">
      <c r="A13" s="130" t="s">
        <v>25</v>
      </c>
      <c r="B13" s="131"/>
      <c r="C13" s="132"/>
      <c r="D13" s="132"/>
      <c r="E13" s="133"/>
      <c r="F13" s="10" t="s">
        <v>66</v>
      </c>
      <c r="G13" s="72">
        <f t="shared" si="0"/>
        <v>104</v>
      </c>
      <c r="H13" s="73">
        <f t="shared" si="4"/>
        <v>0.21248774109186006</v>
      </c>
      <c r="I13" s="74">
        <f t="shared" si="1"/>
        <v>89</v>
      </c>
      <c r="J13" s="72">
        <v>81</v>
      </c>
      <c r="K13" s="72">
        <v>8</v>
      </c>
      <c r="L13" s="72">
        <f t="shared" si="2"/>
        <v>4</v>
      </c>
      <c r="M13" s="77">
        <v>3</v>
      </c>
      <c r="N13" s="117">
        <v>1</v>
      </c>
      <c r="O13" s="72">
        <f t="shared" si="3"/>
        <v>11</v>
      </c>
      <c r="P13" s="72">
        <v>11</v>
      </c>
      <c r="Q13" s="122">
        <v>0</v>
      </c>
    </row>
    <row r="14" spans="1:17" ht="12.75" customHeight="1">
      <c r="A14" s="130" t="s">
        <v>26</v>
      </c>
      <c r="B14" s="131"/>
      <c r="C14" s="132"/>
      <c r="D14" s="132"/>
      <c r="E14" s="133"/>
      <c r="F14" s="10" t="s">
        <v>27</v>
      </c>
      <c r="G14" s="72">
        <f t="shared" si="0"/>
        <v>6719</v>
      </c>
      <c r="H14" s="73">
        <f t="shared" si="4"/>
        <v>13.727933965348152</v>
      </c>
      <c r="I14" s="74">
        <f t="shared" si="1"/>
        <v>5496</v>
      </c>
      <c r="J14" s="72">
        <v>3136</v>
      </c>
      <c r="K14" s="72">
        <v>2360</v>
      </c>
      <c r="L14" s="72">
        <f t="shared" si="2"/>
        <v>226</v>
      </c>
      <c r="M14" s="77">
        <v>135</v>
      </c>
      <c r="N14" s="77">
        <v>91</v>
      </c>
      <c r="O14" s="72">
        <f t="shared" si="3"/>
        <v>997</v>
      </c>
      <c r="P14" s="72">
        <v>547</v>
      </c>
      <c r="Q14" s="75">
        <v>450</v>
      </c>
    </row>
    <row r="15" spans="1:17" ht="12.75" customHeight="1">
      <c r="A15" s="140" t="s">
        <v>28</v>
      </c>
      <c r="B15" s="141" t="s">
        <v>12</v>
      </c>
      <c r="C15" s="142"/>
      <c r="D15" s="142"/>
      <c r="E15" s="143"/>
      <c r="F15" s="10"/>
      <c r="G15" s="72">
        <f t="shared" si="0"/>
        <v>4108</v>
      </c>
      <c r="H15" s="73">
        <f t="shared" si="4"/>
        <v>8.393265773128473</v>
      </c>
      <c r="I15" s="74">
        <f t="shared" si="1"/>
        <v>3351</v>
      </c>
      <c r="J15" s="72">
        <v>2050</v>
      </c>
      <c r="K15" s="72">
        <v>1301</v>
      </c>
      <c r="L15" s="72">
        <f t="shared" si="2"/>
        <v>256</v>
      </c>
      <c r="M15" s="72">
        <v>126</v>
      </c>
      <c r="N15" s="72">
        <v>130</v>
      </c>
      <c r="O15" s="72">
        <f t="shared" si="3"/>
        <v>501</v>
      </c>
      <c r="P15" s="72">
        <v>288</v>
      </c>
      <c r="Q15" s="75">
        <v>213</v>
      </c>
    </row>
    <row r="16" spans="1:17" ht="12.75" customHeight="1">
      <c r="A16" s="141"/>
      <c r="B16" s="144" t="s">
        <v>13</v>
      </c>
      <c r="C16" s="144"/>
      <c r="D16" s="144"/>
      <c r="E16" s="145"/>
      <c r="F16" s="13"/>
      <c r="G16" s="171"/>
      <c r="H16" s="172"/>
      <c r="I16" s="74">
        <f t="shared" si="1"/>
        <v>62</v>
      </c>
      <c r="J16" s="72">
        <v>7</v>
      </c>
      <c r="K16" s="72">
        <v>55</v>
      </c>
      <c r="L16" s="72">
        <f t="shared" si="2"/>
        <v>12</v>
      </c>
      <c r="M16" s="72">
        <v>5</v>
      </c>
      <c r="N16" s="72">
        <v>7</v>
      </c>
      <c r="O16" s="177"/>
      <c r="P16" s="177"/>
      <c r="Q16" s="178"/>
    </row>
    <row r="17" spans="1:17" ht="12.75" customHeight="1">
      <c r="A17" s="141"/>
      <c r="B17" s="146" t="s">
        <v>29</v>
      </c>
      <c r="C17" s="146"/>
      <c r="D17" s="146"/>
      <c r="E17" s="147"/>
      <c r="F17" s="11"/>
      <c r="G17" s="173"/>
      <c r="H17" s="174"/>
      <c r="I17" s="74">
        <f t="shared" si="1"/>
        <v>2085</v>
      </c>
      <c r="J17" s="72">
        <v>1518</v>
      </c>
      <c r="K17" s="72">
        <v>567</v>
      </c>
      <c r="L17" s="72">
        <f t="shared" si="2"/>
        <v>1</v>
      </c>
      <c r="M17" s="72">
        <v>1</v>
      </c>
      <c r="N17" s="82">
        <v>0</v>
      </c>
      <c r="O17" s="177"/>
      <c r="P17" s="177"/>
      <c r="Q17" s="178"/>
    </row>
    <row r="18" spans="1:17" ht="12.75" customHeight="1">
      <c r="A18" s="141"/>
      <c r="B18" s="146" t="s">
        <v>30</v>
      </c>
      <c r="C18" s="146"/>
      <c r="D18" s="146"/>
      <c r="E18" s="147"/>
      <c r="F18" s="11"/>
      <c r="G18" s="173"/>
      <c r="H18" s="174"/>
      <c r="I18" s="74">
        <f t="shared" si="1"/>
        <v>378</v>
      </c>
      <c r="J18" s="72">
        <v>239</v>
      </c>
      <c r="K18" s="72">
        <v>139</v>
      </c>
      <c r="L18" s="72">
        <f t="shared" si="2"/>
        <v>26</v>
      </c>
      <c r="M18" s="72">
        <v>17</v>
      </c>
      <c r="N18" s="72">
        <v>9</v>
      </c>
      <c r="O18" s="177"/>
      <c r="P18" s="177"/>
      <c r="Q18" s="178"/>
    </row>
    <row r="19" spans="1:17" ht="12.75" customHeight="1">
      <c r="A19" s="141"/>
      <c r="B19" s="146" t="s">
        <v>14</v>
      </c>
      <c r="C19" s="146"/>
      <c r="D19" s="146"/>
      <c r="E19" s="147"/>
      <c r="F19" s="11"/>
      <c r="G19" s="173"/>
      <c r="H19" s="174"/>
      <c r="I19" s="74">
        <f t="shared" si="1"/>
        <v>393</v>
      </c>
      <c r="J19" s="72">
        <v>121</v>
      </c>
      <c r="K19" s="72">
        <v>272</v>
      </c>
      <c r="L19" s="72">
        <f t="shared" si="2"/>
        <v>190</v>
      </c>
      <c r="M19" s="72">
        <v>83</v>
      </c>
      <c r="N19" s="72">
        <v>107</v>
      </c>
      <c r="O19" s="177"/>
      <c r="P19" s="177"/>
      <c r="Q19" s="178"/>
    </row>
    <row r="20" spans="1:17" ht="12.75" customHeight="1">
      <c r="A20" s="141"/>
      <c r="B20" s="146" t="s">
        <v>15</v>
      </c>
      <c r="C20" s="146"/>
      <c r="D20" s="146"/>
      <c r="E20" s="147"/>
      <c r="F20" s="11"/>
      <c r="G20" s="173"/>
      <c r="H20" s="174"/>
      <c r="I20" s="74">
        <f t="shared" si="1"/>
        <v>50</v>
      </c>
      <c r="J20" s="117">
        <v>17</v>
      </c>
      <c r="K20" s="117">
        <v>33</v>
      </c>
      <c r="L20" s="72">
        <f t="shared" si="2"/>
        <v>1</v>
      </c>
      <c r="M20" s="117">
        <v>1</v>
      </c>
      <c r="N20" s="82">
        <v>0</v>
      </c>
      <c r="O20" s="177"/>
      <c r="P20" s="177"/>
      <c r="Q20" s="178"/>
    </row>
    <row r="21" spans="1:17" ht="12.75" customHeight="1">
      <c r="A21" s="141"/>
      <c r="B21" s="146" t="s">
        <v>31</v>
      </c>
      <c r="C21" s="146"/>
      <c r="D21" s="146"/>
      <c r="E21" s="147"/>
      <c r="F21" s="11"/>
      <c r="G21" s="173"/>
      <c r="H21" s="174"/>
      <c r="I21" s="84">
        <f t="shared" si="1"/>
        <v>2</v>
      </c>
      <c r="J21" s="117">
        <v>1</v>
      </c>
      <c r="K21" s="117">
        <v>1</v>
      </c>
      <c r="L21" s="82">
        <f t="shared" si="2"/>
        <v>0</v>
      </c>
      <c r="M21" s="82">
        <v>0</v>
      </c>
      <c r="N21" s="82">
        <v>0</v>
      </c>
      <c r="O21" s="177"/>
      <c r="P21" s="177"/>
      <c r="Q21" s="178"/>
    </row>
    <row r="22" spans="1:17" ht="12.75" customHeight="1">
      <c r="A22" s="141"/>
      <c r="B22" s="167" t="s">
        <v>0</v>
      </c>
      <c r="C22" s="168"/>
      <c r="D22" s="168"/>
      <c r="E22" s="168"/>
      <c r="F22" s="14"/>
      <c r="G22" s="175"/>
      <c r="H22" s="176"/>
      <c r="I22" s="74">
        <f t="shared" si="1"/>
        <v>381</v>
      </c>
      <c r="J22" s="72">
        <v>147</v>
      </c>
      <c r="K22" s="72">
        <v>234</v>
      </c>
      <c r="L22" s="72">
        <f t="shared" si="2"/>
        <v>26</v>
      </c>
      <c r="M22" s="72">
        <v>19</v>
      </c>
      <c r="N22" s="72">
        <v>7</v>
      </c>
      <c r="O22" s="177"/>
      <c r="P22" s="177"/>
      <c r="Q22" s="178"/>
    </row>
    <row r="23" spans="1:17" ht="12.75" customHeight="1">
      <c r="A23" s="130" t="s">
        <v>69</v>
      </c>
      <c r="B23" s="131"/>
      <c r="C23" s="132"/>
      <c r="D23" s="132"/>
      <c r="E23" s="133"/>
      <c r="F23" s="10"/>
      <c r="G23" s="72">
        <f>I23+L23+O23</f>
        <v>5</v>
      </c>
      <c r="H23" s="73">
        <f t="shared" si="4"/>
        <v>0.010215756783262505</v>
      </c>
      <c r="I23" s="121">
        <v>0</v>
      </c>
      <c r="J23" s="82">
        <v>0</v>
      </c>
      <c r="K23" s="82">
        <v>0</v>
      </c>
      <c r="L23" s="82">
        <f t="shared" si="2"/>
        <v>0</v>
      </c>
      <c r="M23" s="82">
        <v>0</v>
      </c>
      <c r="N23" s="82">
        <v>0</v>
      </c>
      <c r="O23" s="77">
        <v>5</v>
      </c>
      <c r="P23" s="82">
        <v>0</v>
      </c>
      <c r="Q23" s="81">
        <v>5</v>
      </c>
    </row>
    <row r="24" spans="1:17" ht="12.75" customHeight="1">
      <c r="A24" s="69" t="s">
        <v>80</v>
      </c>
      <c r="B24" s="156" t="s">
        <v>79</v>
      </c>
      <c r="C24" s="157"/>
      <c r="D24" s="157"/>
      <c r="E24" s="157"/>
      <c r="F24" s="13" t="s">
        <v>95</v>
      </c>
      <c r="G24" s="72">
        <f>I24+L24+O24</f>
        <v>11</v>
      </c>
      <c r="H24" s="76">
        <f t="shared" si="4"/>
        <v>0.02247466492317751</v>
      </c>
      <c r="I24" s="74">
        <v>6</v>
      </c>
      <c r="J24" s="117">
        <v>6</v>
      </c>
      <c r="K24" s="82">
        <v>0</v>
      </c>
      <c r="L24" s="82">
        <v>0</v>
      </c>
      <c r="M24" s="82">
        <v>0</v>
      </c>
      <c r="N24" s="82">
        <v>0</v>
      </c>
      <c r="O24" s="117">
        <v>5</v>
      </c>
      <c r="P24" s="117">
        <v>3</v>
      </c>
      <c r="Q24" s="118">
        <v>2</v>
      </c>
    </row>
    <row r="25" spans="1:17" ht="12.75" customHeight="1">
      <c r="A25" s="160" t="s">
        <v>77</v>
      </c>
      <c r="B25" s="161"/>
      <c r="C25" s="161"/>
      <c r="D25" s="161"/>
      <c r="E25" s="116"/>
      <c r="F25" s="13" t="s">
        <v>89</v>
      </c>
      <c r="G25" s="164">
        <f>G6/G5*100</f>
        <v>56.086547891467795</v>
      </c>
      <c r="H25" s="165"/>
      <c r="I25" s="85">
        <f>I6/I5*100</f>
        <v>50.98680152954237</v>
      </c>
      <c r="J25" s="86">
        <f aca="true" t="shared" si="5" ref="J25:Q25">J6/J5*100</f>
        <v>50.115820447004324</v>
      </c>
      <c r="K25" s="86">
        <f t="shared" si="5"/>
        <v>51.83226982680037</v>
      </c>
      <c r="L25" s="86">
        <f>L6/L5*100</f>
        <v>10.380116959064328</v>
      </c>
      <c r="M25" s="86">
        <f t="shared" si="5"/>
        <v>9.668508287292818</v>
      </c>
      <c r="N25" s="86">
        <f>N6/N5*100</f>
        <v>11.180124223602485</v>
      </c>
      <c r="O25" s="86">
        <f>O6/O5*100</f>
        <v>68.50682162708439</v>
      </c>
      <c r="P25" s="86">
        <f>P6/P5*100</f>
        <v>67.63080540858319</v>
      </c>
      <c r="Q25" s="73">
        <f t="shared" si="5"/>
        <v>69.52367954142214</v>
      </c>
    </row>
    <row r="26" spans="1:17" ht="12.75" customHeight="1">
      <c r="A26" s="158" t="s">
        <v>7</v>
      </c>
      <c r="B26" s="159"/>
      <c r="C26" s="159"/>
      <c r="D26" s="159"/>
      <c r="E26" s="123"/>
      <c r="F26" s="15" t="s">
        <v>98</v>
      </c>
      <c r="G26" s="169">
        <f>(G14+G24)/G5*100</f>
        <v>13.75040863027133</v>
      </c>
      <c r="H26" s="170"/>
      <c r="I26" s="87">
        <f>(I14+I24)/I5*100</f>
        <v>16.96681879856914</v>
      </c>
      <c r="J26" s="88">
        <f>(J14+J24)/J5*100</f>
        <v>19.670694296625555</v>
      </c>
      <c r="K26" s="88">
        <f aca="true" t="shared" si="6" ref="K26:Q26">(K14+K24)/K5*100</f>
        <v>14.342145244606503</v>
      </c>
      <c r="L26" s="88">
        <f t="shared" si="6"/>
        <v>33.04093567251462</v>
      </c>
      <c r="M26" s="88">
        <f t="shared" si="6"/>
        <v>37.29281767955801</v>
      </c>
      <c r="N26" s="88">
        <f t="shared" si="6"/>
        <v>28.26086956521739</v>
      </c>
      <c r="O26" s="88">
        <f t="shared" si="6"/>
        <v>6.3289540171803935</v>
      </c>
      <c r="P26" s="88">
        <f t="shared" si="6"/>
        <v>6.466784244562023</v>
      </c>
      <c r="Q26" s="89">
        <f t="shared" si="6"/>
        <v>6.168964105363723</v>
      </c>
    </row>
    <row r="27" spans="1:17" ht="12.75" customHeight="1">
      <c r="A27" s="27" t="s">
        <v>70</v>
      </c>
      <c r="B27" s="28"/>
      <c r="C27" s="28"/>
      <c r="D27" s="28"/>
      <c r="E27" s="28"/>
      <c r="F27" s="28"/>
      <c r="G27" s="28"/>
      <c r="H27" s="28"/>
      <c r="I27" s="27" t="s">
        <v>71</v>
      </c>
      <c r="J27" s="31"/>
      <c r="K27" s="31"/>
      <c r="L27" s="31"/>
      <c r="M27" s="31"/>
      <c r="N27" s="31"/>
      <c r="O27" s="31"/>
      <c r="P27" s="31"/>
      <c r="Q27" s="31"/>
    </row>
    <row r="28" spans="1:17" ht="12.75" customHeight="1">
      <c r="A28" s="25"/>
      <c r="B28" s="90"/>
      <c r="C28" s="90"/>
      <c r="D28" s="90"/>
      <c r="E28" s="90"/>
      <c r="F28" s="26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</row>
    <row r="29" spans="1:16" ht="12.75" customHeight="1">
      <c r="A29" s="4" t="s">
        <v>76</v>
      </c>
      <c r="P29" s="65"/>
    </row>
    <row r="30" spans="1:17" ht="12.75" customHeight="1">
      <c r="A30" s="150" t="s">
        <v>18</v>
      </c>
      <c r="B30" s="151"/>
      <c r="C30" s="138" t="s">
        <v>92</v>
      </c>
      <c r="D30" s="139"/>
      <c r="E30" s="36" t="s">
        <v>93</v>
      </c>
      <c r="F30" s="35">
        <v>17.3</v>
      </c>
      <c r="G30" s="37">
        <v>18.3</v>
      </c>
      <c r="H30" s="38">
        <v>19.3</v>
      </c>
      <c r="I30" s="34">
        <v>20.3</v>
      </c>
      <c r="J30" s="35">
        <v>21.3</v>
      </c>
      <c r="K30" s="35">
        <v>22.3</v>
      </c>
      <c r="L30" s="35">
        <v>23.3</v>
      </c>
      <c r="M30" s="38">
        <v>24.3</v>
      </c>
      <c r="N30" s="35">
        <v>25.3</v>
      </c>
      <c r="O30" s="66">
        <v>26.3</v>
      </c>
      <c r="P30" s="38">
        <v>27.3</v>
      </c>
      <c r="Q30" s="38">
        <v>28.3</v>
      </c>
    </row>
    <row r="31" spans="1:19" ht="12.75" customHeight="1">
      <c r="A31" s="152" t="s">
        <v>33</v>
      </c>
      <c r="B31" s="153"/>
      <c r="C31" s="39"/>
      <c r="D31" s="40">
        <v>0.322</v>
      </c>
      <c r="E31" s="41">
        <v>0.418</v>
      </c>
      <c r="F31" s="42">
        <v>0.457</v>
      </c>
      <c r="G31" s="43">
        <v>0.48200000000000004</v>
      </c>
      <c r="H31" s="43">
        <v>0.512</v>
      </c>
      <c r="I31" s="44">
        <v>0.534</v>
      </c>
      <c r="J31" s="42">
        <v>0.554</v>
      </c>
      <c r="K31" s="42">
        <v>0.552</v>
      </c>
      <c r="L31" s="42">
        <v>0.548</v>
      </c>
      <c r="M31" s="45">
        <v>0.545</v>
      </c>
      <c r="N31" s="41">
        <v>0.538</v>
      </c>
      <c r="O31" s="33">
        <v>0.54</v>
      </c>
      <c r="P31" s="45">
        <v>0.555</v>
      </c>
      <c r="Q31" s="45">
        <v>0.561</v>
      </c>
      <c r="R31" s="91"/>
      <c r="S31" s="91"/>
    </row>
    <row r="32" spans="1:19" ht="12.75" customHeight="1">
      <c r="A32" s="154" t="s">
        <v>35</v>
      </c>
      <c r="B32" s="155"/>
      <c r="C32" s="46"/>
      <c r="D32" s="47">
        <v>0.376</v>
      </c>
      <c r="E32" s="129">
        <v>0.451</v>
      </c>
      <c r="F32" s="48">
        <v>0.473</v>
      </c>
      <c r="G32" s="49">
        <v>0.493</v>
      </c>
      <c r="H32" s="49">
        <v>0.512</v>
      </c>
      <c r="I32" s="50">
        <v>0.528</v>
      </c>
      <c r="J32" s="48">
        <v>0.539</v>
      </c>
      <c r="K32" s="48">
        <v>0.543</v>
      </c>
      <c r="L32" s="48">
        <v>0.544</v>
      </c>
      <c r="M32" s="51">
        <v>0.535</v>
      </c>
      <c r="N32" s="54">
        <v>0.532</v>
      </c>
      <c r="O32" s="67">
        <v>0.538</v>
      </c>
      <c r="P32" s="67">
        <v>0.545</v>
      </c>
      <c r="Q32" s="67">
        <v>0.549</v>
      </c>
      <c r="R32" s="91"/>
      <c r="S32" s="91"/>
    </row>
    <row r="33" spans="1:19" ht="12.75" customHeight="1">
      <c r="A33" s="134" t="s">
        <v>34</v>
      </c>
      <c r="B33" s="135"/>
      <c r="C33" s="52"/>
      <c r="D33" s="53">
        <v>0.185</v>
      </c>
      <c r="E33" s="54">
        <v>0.131</v>
      </c>
      <c r="F33" s="55">
        <v>0.127</v>
      </c>
      <c r="G33" s="56">
        <v>0.136</v>
      </c>
      <c r="H33" s="56">
        <v>0.141</v>
      </c>
      <c r="I33" s="57">
        <v>0.143</v>
      </c>
      <c r="J33" s="55">
        <v>0.14</v>
      </c>
      <c r="K33" s="55">
        <v>0.113</v>
      </c>
      <c r="L33" s="55">
        <v>0.115</v>
      </c>
      <c r="M33" s="45">
        <v>0.124</v>
      </c>
      <c r="N33" s="41">
        <v>0.125</v>
      </c>
      <c r="O33" s="33">
        <v>0.132</v>
      </c>
      <c r="P33" s="51">
        <v>0.135</v>
      </c>
      <c r="Q33" s="51">
        <v>0.138</v>
      </c>
      <c r="R33" s="91"/>
      <c r="S33" s="91"/>
    </row>
    <row r="34" spans="1:19" ht="12.75" customHeight="1">
      <c r="A34" s="136" t="s">
        <v>35</v>
      </c>
      <c r="B34" s="137"/>
      <c r="C34" s="58"/>
      <c r="D34" s="59">
        <v>0.256</v>
      </c>
      <c r="E34" s="60">
        <v>0.186</v>
      </c>
      <c r="F34" s="61">
        <v>0.174</v>
      </c>
      <c r="G34" s="62">
        <v>0.18</v>
      </c>
      <c r="H34" s="62">
        <v>0.185</v>
      </c>
      <c r="I34" s="63">
        <v>0.19</v>
      </c>
      <c r="J34" s="61">
        <v>0.182</v>
      </c>
      <c r="K34" s="61">
        <v>0.158</v>
      </c>
      <c r="L34" s="61">
        <v>0.159</v>
      </c>
      <c r="M34" s="64">
        <v>0.168</v>
      </c>
      <c r="N34" s="60">
        <v>0.17</v>
      </c>
      <c r="O34" s="68">
        <v>0.175</v>
      </c>
      <c r="P34" s="64">
        <v>0.178</v>
      </c>
      <c r="Q34" s="64">
        <v>0.178</v>
      </c>
      <c r="R34" s="91"/>
      <c r="S34" s="91"/>
    </row>
  </sheetData>
  <sheetProtection/>
  <mergeCells count="36">
    <mergeCell ref="G26:H26"/>
    <mergeCell ref="G16:H22"/>
    <mergeCell ref="A12:E12"/>
    <mergeCell ref="O16:Q22"/>
    <mergeCell ref="A13:E13"/>
    <mergeCell ref="B20:E20"/>
    <mergeCell ref="B16:E16"/>
    <mergeCell ref="B17:E17"/>
    <mergeCell ref="B18:E18"/>
    <mergeCell ref="B19:E19"/>
    <mergeCell ref="G3:H3"/>
    <mergeCell ref="G25:H25"/>
    <mergeCell ref="A14:E14"/>
    <mergeCell ref="A23:E23"/>
    <mergeCell ref="A15:A22"/>
    <mergeCell ref="B15:E15"/>
    <mergeCell ref="A3:F4"/>
    <mergeCell ref="B21:E21"/>
    <mergeCell ref="B22:E22"/>
    <mergeCell ref="A11:E11"/>
    <mergeCell ref="A30:B30"/>
    <mergeCell ref="A31:B31"/>
    <mergeCell ref="A32:B32"/>
    <mergeCell ref="B24:E24"/>
    <mergeCell ref="A26:D26"/>
    <mergeCell ref="A25:D25"/>
    <mergeCell ref="A5:E5"/>
    <mergeCell ref="A33:B33"/>
    <mergeCell ref="A34:B34"/>
    <mergeCell ref="C30:D30"/>
    <mergeCell ref="A6:A10"/>
    <mergeCell ref="B6:E6"/>
    <mergeCell ref="B7:E7"/>
    <mergeCell ref="B8:E8"/>
    <mergeCell ref="B9:E9"/>
    <mergeCell ref="B10:E10"/>
  </mergeCells>
  <printOptions horizontalCentered="1"/>
  <pageMargins left="0.2755905511811024" right="0.2755905511811024" top="0.3937007874015748" bottom="0.5118110236220472" header="0.31496062992125984" footer="0.2362204724409449"/>
  <pageSetup firstPageNumber="32" useFirstPageNumber="1" fitToWidth="2" horizontalDpi="600" verticalDpi="600" orientation="portrait" paperSize="9" scale="170" r:id="rId1"/>
  <headerFooter alignWithMargins="0">
    <oddFooter>&amp;C&amp;"ＭＳ 明朝,標準"- &amp;P -</oddFooter>
  </headerFooter>
  <colBreaks count="1" manualBreakCount="1">
    <brk id="8" max="35" man="1"/>
  </colBreaks>
  <ignoredErrors>
    <ignoredError sqref="L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A29"/>
  <sheetViews>
    <sheetView tabSelected="1" zoomScale="145" zoomScaleNormal="145" zoomScaleSheetLayoutView="100" workbookViewId="0" topLeftCell="A1">
      <selection activeCell="AB6" sqref="AB6"/>
    </sheetView>
  </sheetViews>
  <sheetFormatPr defaultColWidth="9.00390625" defaultRowHeight="13.5"/>
  <cols>
    <col min="1" max="1" width="3.25390625" style="2" customWidth="1"/>
    <col min="2" max="2" width="0.74609375" style="2" customWidth="1"/>
    <col min="3" max="3" width="9.875" style="2" customWidth="1"/>
    <col min="4" max="4" width="7.25390625" style="2" customWidth="1"/>
    <col min="5" max="5" width="2.875" style="2" customWidth="1"/>
    <col min="6" max="6" width="4.75390625" style="71" customWidth="1"/>
    <col min="7" max="8" width="4.75390625" style="2" customWidth="1"/>
    <col min="9" max="9" width="3.625" style="2" customWidth="1"/>
    <col min="10" max="11" width="3.75390625" style="2" customWidth="1"/>
    <col min="12" max="13" width="3.125" style="2" customWidth="1"/>
    <col min="14" max="14" width="3.75390625" style="2" customWidth="1"/>
    <col min="15" max="26" width="3.125" style="2" customWidth="1"/>
    <col min="27" max="27" width="4.375" style="2" customWidth="1"/>
    <col min="28" max="16384" width="9.00390625" style="2" customWidth="1"/>
  </cols>
  <sheetData>
    <row r="1" spans="1:27" s="18" customFormat="1" ht="12.75" customHeight="1">
      <c r="A1" s="18" t="s">
        <v>36</v>
      </c>
      <c r="F1" s="70"/>
      <c r="J1" s="19"/>
      <c r="K1" s="19"/>
      <c r="L1" s="19"/>
      <c r="M1" s="19"/>
      <c r="N1" s="19"/>
      <c r="O1" s="19"/>
      <c r="P1" s="19"/>
      <c r="Q1" s="19"/>
      <c r="R1" s="19"/>
      <c r="AA1" s="30" t="s">
        <v>94</v>
      </c>
    </row>
    <row r="2" spans="1:27" s="8" customFormat="1" ht="12.75" customHeight="1">
      <c r="A2" s="166" t="s">
        <v>37</v>
      </c>
      <c r="B2" s="166"/>
      <c r="C2" s="162"/>
      <c r="D2" s="162"/>
      <c r="E2" s="162"/>
      <c r="F2" s="191" t="s">
        <v>38</v>
      </c>
      <c r="G2" s="193" t="s">
        <v>39</v>
      </c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4" t="s">
        <v>40</v>
      </c>
      <c r="X2" s="194"/>
      <c r="Y2" s="194"/>
      <c r="Z2" s="194"/>
      <c r="AA2" s="189" t="s">
        <v>68</v>
      </c>
    </row>
    <row r="3" spans="1:27" ht="26.25" customHeight="1">
      <c r="A3" s="141"/>
      <c r="B3" s="141"/>
      <c r="C3" s="142"/>
      <c r="D3" s="142"/>
      <c r="E3" s="142"/>
      <c r="F3" s="192"/>
      <c r="G3" s="20" t="s">
        <v>12</v>
      </c>
      <c r="H3" s="20" t="s">
        <v>41</v>
      </c>
      <c r="I3" s="20" t="s">
        <v>42</v>
      </c>
      <c r="J3" s="21" t="s">
        <v>43</v>
      </c>
      <c r="K3" s="21" t="s">
        <v>44</v>
      </c>
      <c r="L3" s="29" t="s">
        <v>45</v>
      </c>
      <c r="M3" s="20" t="s">
        <v>46</v>
      </c>
      <c r="N3" s="20" t="s">
        <v>47</v>
      </c>
      <c r="O3" s="20" t="s">
        <v>48</v>
      </c>
      <c r="P3" s="20" t="s">
        <v>49</v>
      </c>
      <c r="Q3" s="22" t="s">
        <v>50</v>
      </c>
      <c r="R3" s="22" t="s">
        <v>51</v>
      </c>
      <c r="S3" s="22" t="s">
        <v>52</v>
      </c>
      <c r="T3" s="20" t="s">
        <v>53</v>
      </c>
      <c r="U3" s="20" t="s">
        <v>65</v>
      </c>
      <c r="V3" s="22" t="s">
        <v>54</v>
      </c>
      <c r="W3" s="22" t="s">
        <v>12</v>
      </c>
      <c r="X3" s="20" t="s">
        <v>41</v>
      </c>
      <c r="Y3" s="22" t="s">
        <v>43</v>
      </c>
      <c r="Z3" s="20" t="s">
        <v>44</v>
      </c>
      <c r="AA3" s="190"/>
    </row>
    <row r="4" spans="1:27" ht="12.75" customHeight="1">
      <c r="A4" s="130" t="s">
        <v>19</v>
      </c>
      <c r="B4" s="130"/>
      <c r="C4" s="131"/>
      <c r="D4" s="185"/>
      <c r="E4" s="23" t="s">
        <v>82</v>
      </c>
      <c r="F4" s="92">
        <f>G4+W4</f>
        <v>33112</v>
      </c>
      <c r="G4" s="93">
        <f>SUM(H4:V4)</f>
        <v>32428</v>
      </c>
      <c r="H4" s="93">
        <f>H6+H13+H14+H15+H16+H17+H25</f>
        <v>27091</v>
      </c>
      <c r="I4" s="93">
        <f aca="true" t="shared" si="0" ref="I4:V4">I6+I13+I14+I15+I16+I17+I25</f>
        <v>880</v>
      </c>
      <c r="J4" s="93">
        <f t="shared" si="0"/>
        <v>1102</v>
      </c>
      <c r="K4" s="94">
        <f t="shared" si="0"/>
        <v>1442</v>
      </c>
      <c r="L4" s="95">
        <f t="shared" si="0"/>
        <v>79</v>
      </c>
      <c r="M4" s="93">
        <f t="shared" si="0"/>
        <v>230</v>
      </c>
      <c r="N4" s="93">
        <f t="shared" si="0"/>
        <v>40</v>
      </c>
      <c r="O4" s="93">
        <f t="shared" si="0"/>
        <v>319</v>
      </c>
      <c r="P4" s="93">
        <f t="shared" si="0"/>
        <v>159</v>
      </c>
      <c r="Q4" s="93">
        <f t="shared" si="0"/>
        <v>37</v>
      </c>
      <c r="R4" s="93">
        <f t="shared" si="0"/>
        <v>390</v>
      </c>
      <c r="S4" s="93">
        <f t="shared" si="0"/>
        <v>37</v>
      </c>
      <c r="T4" s="93">
        <f t="shared" si="0"/>
        <v>503</v>
      </c>
      <c r="U4" s="93">
        <f t="shared" si="0"/>
        <v>81</v>
      </c>
      <c r="V4" s="93">
        <f t="shared" si="0"/>
        <v>38</v>
      </c>
      <c r="W4" s="93">
        <f>SUM(X4:Z4)</f>
        <v>684</v>
      </c>
      <c r="X4" s="93">
        <f>X6+X13+X14+X15+X16+X17+X25</f>
        <v>567</v>
      </c>
      <c r="Y4" s="93">
        <f>Y6+Y13+Y14+Y15+Y16+Y17+Y25</f>
        <v>66</v>
      </c>
      <c r="Z4" s="93">
        <f>Z6+Z13+Z14+Z15+Z16+Z17+Z25</f>
        <v>51</v>
      </c>
      <c r="AA4" s="96">
        <v>33487</v>
      </c>
    </row>
    <row r="5" spans="1:27" ht="12.75" customHeight="1">
      <c r="A5" s="186" t="s">
        <v>75</v>
      </c>
      <c r="B5" s="185" t="s">
        <v>55</v>
      </c>
      <c r="C5" s="195"/>
      <c r="D5" s="195"/>
      <c r="E5" s="196"/>
      <c r="F5" s="92">
        <f>G5+W5</f>
        <v>19412</v>
      </c>
      <c r="G5" s="93">
        <f>SUM(H5:V5)</f>
        <v>19259</v>
      </c>
      <c r="H5" s="93">
        <v>17608</v>
      </c>
      <c r="I5" s="93">
        <v>64</v>
      </c>
      <c r="J5" s="93">
        <v>131</v>
      </c>
      <c r="K5" s="94">
        <v>456</v>
      </c>
      <c r="L5" s="95">
        <v>7</v>
      </c>
      <c r="M5" s="93">
        <v>87</v>
      </c>
      <c r="N5" s="93">
        <v>40</v>
      </c>
      <c r="O5" s="93">
        <v>303</v>
      </c>
      <c r="P5" s="93">
        <v>120</v>
      </c>
      <c r="Q5" s="93">
        <v>34</v>
      </c>
      <c r="R5" s="93">
        <v>290</v>
      </c>
      <c r="S5" s="93">
        <v>7</v>
      </c>
      <c r="T5" s="93">
        <v>42</v>
      </c>
      <c r="U5" s="93">
        <v>54</v>
      </c>
      <c r="V5" s="93">
        <v>16</v>
      </c>
      <c r="W5" s="93">
        <f>SUM(X5:Z5)</f>
        <v>153</v>
      </c>
      <c r="X5" s="93">
        <v>150</v>
      </c>
      <c r="Y5" s="93">
        <v>2</v>
      </c>
      <c r="Z5" s="93">
        <v>1</v>
      </c>
      <c r="AA5" s="96">
        <v>19486</v>
      </c>
    </row>
    <row r="6" spans="1:27" ht="12.75" customHeight="1">
      <c r="A6" s="141"/>
      <c r="B6" s="187" t="s">
        <v>78</v>
      </c>
      <c r="C6" s="195"/>
      <c r="D6" s="195"/>
      <c r="E6" s="24" t="s">
        <v>83</v>
      </c>
      <c r="F6" s="92">
        <f aca="true" t="shared" si="1" ref="F6:F26">G6+W6</f>
        <v>16605</v>
      </c>
      <c r="G6" s="93">
        <f aca="true" t="shared" si="2" ref="G6:G11">SUM(H6:V6)</f>
        <v>16534</v>
      </c>
      <c r="H6" s="93">
        <f>SUM(H7:H12)</f>
        <v>15071</v>
      </c>
      <c r="I6" s="93">
        <f>SUM(I7:I12)</f>
        <v>62</v>
      </c>
      <c r="J6" s="93">
        <f aca="true" t="shared" si="3" ref="J6:V6">SUM(J7:J12)</f>
        <v>125</v>
      </c>
      <c r="K6" s="94">
        <f t="shared" si="3"/>
        <v>449</v>
      </c>
      <c r="L6" s="95">
        <f t="shared" si="3"/>
        <v>7</v>
      </c>
      <c r="M6" s="93">
        <f t="shared" si="3"/>
        <v>74</v>
      </c>
      <c r="N6" s="93">
        <f t="shared" si="3"/>
        <v>40</v>
      </c>
      <c r="O6" s="93">
        <f t="shared" si="3"/>
        <v>205</v>
      </c>
      <c r="P6" s="93">
        <f t="shared" si="3"/>
        <v>120</v>
      </c>
      <c r="Q6" s="93">
        <f t="shared" si="3"/>
        <v>24</v>
      </c>
      <c r="R6" s="93">
        <f t="shared" si="3"/>
        <v>253</v>
      </c>
      <c r="S6" s="93">
        <f t="shared" si="3"/>
        <v>7</v>
      </c>
      <c r="T6" s="93">
        <f t="shared" si="3"/>
        <v>41</v>
      </c>
      <c r="U6" s="93">
        <f t="shared" si="3"/>
        <v>41</v>
      </c>
      <c r="V6" s="93">
        <f t="shared" si="3"/>
        <v>15</v>
      </c>
      <c r="W6" s="93">
        <f aca="true" t="shared" si="4" ref="W6:W25">SUM(X6:Z6)</f>
        <v>71</v>
      </c>
      <c r="X6" s="93">
        <f>SUM(X7:X12)</f>
        <v>68</v>
      </c>
      <c r="Y6" s="93">
        <f>SUM(Y7:Y12)</f>
        <v>2</v>
      </c>
      <c r="Z6" s="93">
        <f>SUM(Z7:Z12)</f>
        <v>1</v>
      </c>
      <c r="AA6" s="96">
        <v>16539</v>
      </c>
    </row>
    <row r="7" spans="1:27" ht="12.75" customHeight="1">
      <c r="A7" s="141"/>
      <c r="B7" s="197"/>
      <c r="C7" s="181" t="s">
        <v>56</v>
      </c>
      <c r="D7" s="142" t="s">
        <v>57</v>
      </c>
      <c r="E7" s="142"/>
      <c r="F7" s="92">
        <f t="shared" si="1"/>
        <v>1214</v>
      </c>
      <c r="G7" s="93">
        <f>SUM(H7:V7)</f>
        <v>1214</v>
      </c>
      <c r="H7" s="93">
        <v>1129</v>
      </c>
      <c r="I7" s="98">
        <v>0</v>
      </c>
      <c r="J7" s="98">
        <v>0</v>
      </c>
      <c r="K7" s="102">
        <v>0</v>
      </c>
      <c r="L7" s="100">
        <v>0</v>
      </c>
      <c r="M7" s="98">
        <v>0</v>
      </c>
      <c r="N7" s="98">
        <v>0</v>
      </c>
      <c r="O7" s="93">
        <v>71</v>
      </c>
      <c r="P7" s="93">
        <v>3</v>
      </c>
      <c r="Q7" s="93">
        <v>2</v>
      </c>
      <c r="R7" s="93">
        <v>6</v>
      </c>
      <c r="S7" s="98">
        <v>0</v>
      </c>
      <c r="T7" s="98">
        <v>0</v>
      </c>
      <c r="U7" s="94">
        <v>2</v>
      </c>
      <c r="V7" s="97">
        <v>1</v>
      </c>
      <c r="W7" s="98">
        <v>0</v>
      </c>
      <c r="X7" s="99">
        <v>0</v>
      </c>
      <c r="Y7" s="98">
        <v>0</v>
      </c>
      <c r="Z7" s="98">
        <v>0</v>
      </c>
      <c r="AA7" s="96">
        <v>1170</v>
      </c>
    </row>
    <row r="8" spans="1:27" ht="12.75" customHeight="1">
      <c r="A8" s="141"/>
      <c r="B8" s="142"/>
      <c r="C8" s="131"/>
      <c r="D8" s="142" t="s">
        <v>58</v>
      </c>
      <c r="E8" s="142"/>
      <c r="F8" s="92">
        <f t="shared" si="1"/>
        <v>13940</v>
      </c>
      <c r="G8" s="93">
        <f t="shared" si="2"/>
        <v>13885</v>
      </c>
      <c r="H8" s="93">
        <v>12700</v>
      </c>
      <c r="I8" s="93">
        <v>47</v>
      </c>
      <c r="J8" s="93">
        <v>117</v>
      </c>
      <c r="K8" s="94">
        <v>390</v>
      </c>
      <c r="L8" s="101">
        <v>4</v>
      </c>
      <c r="M8" s="93">
        <v>48</v>
      </c>
      <c r="N8" s="98">
        <v>0</v>
      </c>
      <c r="O8" s="93">
        <v>130</v>
      </c>
      <c r="P8" s="93">
        <v>111</v>
      </c>
      <c r="Q8" s="93">
        <v>20</v>
      </c>
      <c r="R8" s="93">
        <v>234</v>
      </c>
      <c r="S8" s="93">
        <v>6</v>
      </c>
      <c r="T8" s="93">
        <v>28</v>
      </c>
      <c r="U8" s="93">
        <v>37</v>
      </c>
      <c r="V8" s="93">
        <v>13</v>
      </c>
      <c r="W8" s="93">
        <f t="shared" si="4"/>
        <v>55</v>
      </c>
      <c r="X8" s="93">
        <v>52</v>
      </c>
      <c r="Y8" s="97">
        <v>2</v>
      </c>
      <c r="Z8" s="93">
        <v>1</v>
      </c>
      <c r="AA8" s="96">
        <v>13912</v>
      </c>
    </row>
    <row r="9" spans="1:27" ht="12.75" customHeight="1">
      <c r="A9" s="141"/>
      <c r="B9" s="142"/>
      <c r="C9" s="181" t="s">
        <v>59</v>
      </c>
      <c r="D9" s="142" t="s">
        <v>57</v>
      </c>
      <c r="E9" s="142"/>
      <c r="F9" s="92">
        <f t="shared" si="1"/>
        <v>7</v>
      </c>
      <c r="G9" s="93">
        <f t="shared" si="2"/>
        <v>7</v>
      </c>
      <c r="H9" s="93">
        <v>5</v>
      </c>
      <c r="I9" s="98">
        <v>0</v>
      </c>
      <c r="J9" s="120">
        <v>1</v>
      </c>
      <c r="K9" s="102">
        <v>0</v>
      </c>
      <c r="L9" s="101">
        <v>1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f t="shared" si="4"/>
        <v>0</v>
      </c>
      <c r="X9" s="98">
        <v>0</v>
      </c>
      <c r="Y9" s="98">
        <v>0</v>
      </c>
      <c r="Z9" s="98">
        <v>0</v>
      </c>
      <c r="AA9" s="96">
        <v>4</v>
      </c>
    </row>
    <row r="10" spans="1:27" ht="12.75" customHeight="1">
      <c r="A10" s="141"/>
      <c r="B10" s="142"/>
      <c r="C10" s="131"/>
      <c r="D10" s="142" t="s">
        <v>58</v>
      </c>
      <c r="E10" s="142"/>
      <c r="F10" s="92">
        <f t="shared" si="1"/>
        <v>1386</v>
      </c>
      <c r="G10" s="93">
        <f t="shared" si="2"/>
        <v>1373</v>
      </c>
      <c r="H10" s="93">
        <v>1227</v>
      </c>
      <c r="I10" s="93">
        <v>15</v>
      </c>
      <c r="J10" s="93">
        <v>7</v>
      </c>
      <c r="K10" s="94">
        <v>58</v>
      </c>
      <c r="L10" s="100">
        <v>0</v>
      </c>
      <c r="M10" s="93">
        <v>26</v>
      </c>
      <c r="N10" s="98">
        <v>0</v>
      </c>
      <c r="O10" s="97">
        <v>4</v>
      </c>
      <c r="P10" s="93">
        <v>6</v>
      </c>
      <c r="Q10" s="93">
        <v>2</v>
      </c>
      <c r="R10" s="93">
        <v>12</v>
      </c>
      <c r="S10" s="93">
        <v>1</v>
      </c>
      <c r="T10" s="93">
        <v>12</v>
      </c>
      <c r="U10" s="93">
        <v>2</v>
      </c>
      <c r="V10" s="93">
        <v>1</v>
      </c>
      <c r="W10" s="93">
        <f t="shared" si="4"/>
        <v>13</v>
      </c>
      <c r="X10" s="93">
        <v>13</v>
      </c>
      <c r="Y10" s="98">
        <v>0</v>
      </c>
      <c r="Z10" s="98">
        <v>0</v>
      </c>
      <c r="AA10" s="96">
        <v>1393</v>
      </c>
    </row>
    <row r="11" spans="1:27" ht="12.75" customHeight="1">
      <c r="A11" s="141"/>
      <c r="B11" s="142"/>
      <c r="C11" s="131" t="s">
        <v>60</v>
      </c>
      <c r="D11" s="131"/>
      <c r="E11" s="131"/>
      <c r="F11" s="92">
        <f t="shared" si="1"/>
        <v>16</v>
      </c>
      <c r="G11" s="93">
        <f t="shared" si="2"/>
        <v>13</v>
      </c>
      <c r="H11" s="93">
        <v>10</v>
      </c>
      <c r="I11" s="98">
        <v>0</v>
      </c>
      <c r="J11" s="98">
        <v>0</v>
      </c>
      <c r="K11" s="94">
        <v>1</v>
      </c>
      <c r="L11" s="100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119">
        <v>1</v>
      </c>
      <c r="S11" s="98">
        <v>0</v>
      </c>
      <c r="T11" s="119">
        <v>1</v>
      </c>
      <c r="U11" s="98">
        <v>0</v>
      </c>
      <c r="V11" s="98">
        <v>0</v>
      </c>
      <c r="W11" s="93">
        <f t="shared" si="4"/>
        <v>3</v>
      </c>
      <c r="X11" s="97">
        <v>3</v>
      </c>
      <c r="Y11" s="98">
        <v>0</v>
      </c>
      <c r="Z11" s="98">
        <v>0</v>
      </c>
      <c r="AA11" s="96">
        <v>19</v>
      </c>
    </row>
    <row r="12" spans="1:27" ht="12.75" customHeight="1">
      <c r="A12" s="141"/>
      <c r="B12" s="142"/>
      <c r="C12" s="198" t="s">
        <v>72</v>
      </c>
      <c r="D12" s="198"/>
      <c r="E12" s="198"/>
      <c r="F12" s="92">
        <f t="shared" si="1"/>
        <v>42</v>
      </c>
      <c r="G12" s="93">
        <f>SUM(H12:V12)</f>
        <v>42</v>
      </c>
      <c r="H12" s="98">
        <v>0</v>
      </c>
      <c r="I12" s="98">
        <v>0</v>
      </c>
      <c r="J12" s="98">
        <v>0</v>
      </c>
      <c r="K12" s="102">
        <v>0</v>
      </c>
      <c r="L12" s="95">
        <v>2</v>
      </c>
      <c r="M12" s="98">
        <v>0</v>
      </c>
      <c r="N12" s="93">
        <v>40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f t="shared" si="4"/>
        <v>0</v>
      </c>
      <c r="X12" s="98">
        <v>0</v>
      </c>
      <c r="Y12" s="98">
        <v>0</v>
      </c>
      <c r="Z12" s="98">
        <v>0</v>
      </c>
      <c r="AA12" s="96">
        <v>41</v>
      </c>
    </row>
    <row r="13" spans="1:27" ht="12.75" customHeight="1">
      <c r="A13" s="130" t="s">
        <v>23</v>
      </c>
      <c r="B13" s="130"/>
      <c r="C13" s="131"/>
      <c r="D13" s="185"/>
      <c r="E13" s="24" t="s">
        <v>84</v>
      </c>
      <c r="F13" s="92">
        <f t="shared" si="1"/>
        <v>6950</v>
      </c>
      <c r="G13" s="93">
        <f aca="true" t="shared" si="5" ref="G13:G21">SUM(H13:V13)</f>
        <v>6833</v>
      </c>
      <c r="H13" s="93">
        <v>5758</v>
      </c>
      <c r="I13" s="93">
        <v>208</v>
      </c>
      <c r="J13" s="93">
        <v>159</v>
      </c>
      <c r="K13" s="94">
        <v>395</v>
      </c>
      <c r="L13" s="95">
        <v>9</v>
      </c>
      <c r="M13" s="93">
        <v>71</v>
      </c>
      <c r="N13" s="98">
        <v>0</v>
      </c>
      <c r="O13" s="93">
        <v>9</v>
      </c>
      <c r="P13" s="93">
        <v>18</v>
      </c>
      <c r="Q13" s="93">
        <v>9</v>
      </c>
      <c r="R13" s="93">
        <v>77</v>
      </c>
      <c r="S13" s="93">
        <v>14</v>
      </c>
      <c r="T13" s="93">
        <v>78</v>
      </c>
      <c r="U13" s="93">
        <v>14</v>
      </c>
      <c r="V13" s="93">
        <v>14</v>
      </c>
      <c r="W13" s="93">
        <f t="shared" si="4"/>
        <v>117</v>
      </c>
      <c r="X13" s="93">
        <v>103</v>
      </c>
      <c r="Y13" s="93">
        <v>6</v>
      </c>
      <c r="Z13" s="93">
        <v>8</v>
      </c>
      <c r="AA13" s="96">
        <v>7300</v>
      </c>
    </row>
    <row r="14" spans="1:27" ht="12.75" customHeight="1">
      <c r="A14" s="130" t="s">
        <v>24</v>
      </c>
      <c r="B14" s="130"/>
      <c r="C14" s="131"/>
      <c r="D14" s="185"/>
      <c r="E14" s="24" t="s">
        <v>85</v>
      </c>
      <c r="F14" s="92">
        <f t="shared" si="1"/>
        <v>135</v>
      </c>
      <c r="G14" s="93">
        <f t="shared" si="5"/>
        <v>125</v>
      </c>
      <c r="H14" s="93">
        <v>75</v>
      </c>
      <c r="I14" s="93">
        <v>11</v>
      </c>
      <c r="J14" s="93">
        <v>10</v>
      </c>
      <c r="K14" s="94">
        <v>16</v>
      </c>
      <c r="L14" s="100">
        <v>0</v>
      </c>
      <c r="M14" s="103">
        <v>5</v>
      </c>
      <c r="N14" s="98">
        <v>0</v>
      </c>
      <c r="O14" s="119">
        <v>5</v>
      </c>
      <c r="P14" s="98">
        <v>0</v>
      </c>
      <c r="Q14" s="98">
        <v>0</v>
      </c>
      <c r="R14" s="98">
        <v>0</v>
      </c>
      <c r="S14" s="98">
        <v>0</v>
      </c>
      <c r="T14" s="103">
        <v>3</v>
      </c>
      <c r="U14" s="98">
        <v>0</v>
      </c>
      <c r="V14" s="98">
        <v>0</v>
      </c>
      <c r="W14" s="93">
        <f t="shared" si="4"/>
        <v>10</v>
      </c>
      <c r="X14" s="93">
        <v>10</v>
      </c>
      <c r="Y14" s="98">
        <v>0</v>
      </c>
      <c r="Z14" s="98">
        <v>0</v>
      </c>
      <c r="AA14" s="96">
        <v>236</v>
      </c>
    </row>
    <row r="15" spans="1:27" ht="12.75" customHeight="1">
      <c r="A15" s="130" t="s">
        <v>25</v>
      </c>
      <c r="B15" s="130"/>
      <c r="C15" s="131"/>
      <c r="D15" s="185"/>
      <c r="E15" s="24" t="s">
        <v>86</v>
      </c>
      <c r="F15" s="92">
        <f t="shared" si="1"/>
        <v>93</v>
      </c>
      <c r="G15" s="93">
        <f t="shared" si="5"/>
        <v>89</v>
      </c>
      <c r="H15" s="93">
        <v>53</v>
      </c>
      <c r="I15" s="93">
        <v>4</v>
      </c>
      <c r="J15" s="93">
        <v>21</v>
      </c>
      <c r="K15" s="94">
        <v>6</v>
      </c>
      <c r="L15" s="100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7">
        <v>5</v>
      </c>
      <c r="U15" s="98">
        <v>0</v>
      </c>
      <c r="V15" s="98">
        <v>0</v>
      </c>
      <c r="W15" s="93">
        <f t="shared" si="4"/>
        <v>4</v>
      </c>
      <c r="X15" s="93">
        <v>1</v>
      </c>
      <c r="Y15" s="119">
        <v>2</v>
      </c>
      <c r="Z15" s="119">
        <v>1</v>
      </c>
      <c r="AA15" s="96">
        <v>87</v>
      </c>
    </row>
    <row r="16" spans="1:27" ht="12.75" customHeight="1">
      <c r="A16" s="130" t="s">
        <v>26</v>
      </c>
      <c r="B16" s="130"/>
      <c r="C16" s="131"/>
      <c r="D16" s="185"/>
      <c r="E16" s="24" t="s">
        <v>87</v>
      </c>
      <c r="F16" s="92">
        <f t="shared" si="1"/>
        <v>5722</v>
      </c>
      <c r="G16" s="93">
        <f t="shared" si="5"/>
        <v>5496</v>
      </c>
      <c r="H16" s="93">
        <v>3172</v>
      </c>
      <c r="I16" s="93">
        <v>517</v>
      </c>
      <c r="J16" s="93">
        <v>744</v>
      </c>
      <c r="K16" s="94">
        <v>529</v>
      </c>
      <c r="L16" s="95">
        <v>56</v>
      </c>
      <c r="M16" s="93">
        <v>71</v>
      </c>
      <c r="N16" s="98">
        <v>0</v>
      </c>
      <c r="O16" s="93">
        <v>5</v>
      </c>
      <c r="P16" s="93">
        <v>21</v>
      </c>
      <c r="Q16" s="93">
        <v>1</v>
      </c>
      <c r="R16" s="93">
        <v>7</v>
      </c>
      <c r="S16" s="93">
        <v>11</v>
      </c>
      <c r="T16" s="93">
        <v>344</v>
      </c>
      <c r="U16" s="97">
        <v>14</v>
      </c>
      <c r="V16" s="97">
        <v>4</v>
      </c>
      <c r="W16" s="93">
        <f t="shared" si="4"/>
        <v>226</v>
      </c>
      <c r="X16" s="93">
        <v>186</v>
      </c>
      <c r="Y16" s="93">
        <v>25</v>
      </c>
      <c r="Z16" s="93">
        <v>15</v>
      </c>
      <c r="AA16" s="96">
        <v>5669</v>
      </c>
    </row>
    <row r="17" spans="1:27" ht="12.75" customHeight="1">
      <c r="A17" s="186" t="s">
        <v>61</v>
      </c>
      <c r="B17" s="187" t="s">
        <v>62</v>
      </c>
      <c r="C17" s="188"/>
      <c r="D17" s="188"/>
      <c r="E17" s="24"/>
      <c r="F17" s="92">
        <f t="shared" si="1"/>
        <v>3607</v>
      </c>
      <c r="G17" s="93">
        <f t="shared" si="5"/>
        <v>3351</v>
      </c>
      <c r="H17" s="93">
        <f>SUM(H18:H24)</f>
        <v>2962</v>
      </c>
      <c r="I17" s="93">
        <f aca="true" t="shared" si="6" ref="I17:V17">SUM(I18:I24)</f>
        <v>78</v>
      </c>
      <c r="J17" s="93">
        <f t="shared" si="6"/>
        <v>43</v>
      </c>
      <c r="K17" s="94">
        <f t="shared" si="6"/>
        <v>47</v>
      </c>
      <c r="L17" s="95">
        <f t="shared" si="6"/>
        <v>7</v>
      </c>
      <c r="M17" s="93">
        <f t="shared" si="6"/>
        <v>9</v>
      </c>
      <c r="N17" s="125">
        <f t="shared" si="6"/>
        <v>0</v>
      </c>
      <c r="O17" s="93">
        <f t="shared" si="6"/>
        <v>95</v>
      </c>
      <c r="P17" s="125">
        <f t="shared" si="6"/>
        <v>0</v>
      </c>
      <c r="Q17" s="93">
        <f t="shared" si="6"/>
        <v>3</v>
      </c>
      <c r="R17" s="93">
        <f t="shared" si="6"/>
        <v>53</v>
      </c>
      <c r="S17" s="93">
        <f t="shared" si="6"/>
        <v>5</v>
      </c>
      <c r="T17" s="93">
        <f t="shared" si="6"/>
        <v>32</v>
      </c>
      <c r="U17" s="93">
        <f t="shared" si="6"/>
        <v>12</v>
      </c>
      <c r="V17" s="93">
        <f t="shared" si="6"/>
        <v>5</v>
      </c>
      <c r="W17" s="93">
        <f>SUM(X17:Z17)</f>
        <v>256</v>
      </c>
      <c r="X17" s="93">
        <f>SUM(X18:X24)</f>
        <v>199</v>
      </c>
      <c r="Y17" s="93">
        <f>SUM(Y18:Y24)</f>
        <v>31</v>
      </c>
      <c r="Z17" s="93">
        <f>SUM(Z18:Z24)</f>
        <v>26</v>
      </c>
      <c r="AA17" s="96">
        <v>3655</v>
      </c>
    </row>
    <row r="18" spans="1:27" ht="12.75" customHeight="1">
      <c r="A18" s="141"/>
      <c r="B18" s="104"/>
      <c r="C18" s="131" t="s">
        <v>13</v>
      </c>
      <c r="D18" s="131"/>
      <c r="E18" s="131"/>
      <c r="F18" s="92">
        <f t="shared" si="1"/>
        <v>74</v>
      </c>
      <c r="G18" s="93">
        <f t="shared" si="5"/>
        <v>62</v>
      </c>
      <c r="H18" s="93">
        <v>55</v>
      </c>
      <c r="I18" s="93">
        <v>2</v>
      </c>
      <c r="J18" s="119">
        <v>1</v>
      </c>
      <c r="K18" s="94">
        <v>1</v>
      </c>
      <c r="L18" s="100">
        <v>0</v>
      </c>
      <c r="M18" s="100">
        <v>0</v>
      </c>
      <c r="N18" s="98">
        <v>0</v>
      </c>
      <c r="O18" s="98">
        <v>0</v>
      </c>
      <c r="P18" s="98">
        <v>0</v>
      </c>
      <c r="Q18" s="97">
        <v>2</v>
      </c>
      <c r="R18" s="98">
        <v>0</v>
      </c>
      <c r="S18" s="98">
        <v>0</v>
      </c>
      <c r="T18" s="93">
        <v>1</v>
      </c>
      <c r="U18" s="98">
        <v>0</v>
      </c>
      <c r="V18" s="98">
        <v>0</v>
      </c>
      <c r="W18" s="93">
        <f t="shared" si="4"/>
        <v>12</v>
      </c>
      <c r="X18" s="93">
        <v>11</v>
      </c>
      <c r="Y18" s="98">
        <v>0</v>
      </c>
      <c r="Z18" s="97">
        <v>1</v>
      </c>
      <c r="AA18" s="96">
        <v>96</v>
      </c>
    </row>
    <row r="19" spans="1:27" ht="12.75" customHeight="1">
      <c r="A19" s="141"/>
      <c r="B19" s="104"/>
      <c r="C19" s="181" t="s">
        <v>63</v>
      </c>
      <c r="D19" s="131"/>
      <c r="E19" s="131"/>
      <c r="F19" s="92">
        <f t="shared" si="1"/>
        <v>2086</v>
      </c>
      <c r="G19" s="93">
        <f t="shared" si="5"/>
        <v>2085</v>
      </c>
      <c r="H19" s="93">
        <v>1959</v>
      </c>
      <c r="I19" s="119">
        <v>2</v>
      </c>
      <c r="J19" s="93">
        <v>2</v>
      </c>
      <c r="K19" s="94">
        <v>4</v>
      </c>
      <c r="L19" s="100">
        <v>0</v>
      </c>
      <c r="M19" s="97">
        <v>2</v>
      </c>
      <c r="N19" s="98">
        <v>0</v>
      </c>
      <c r="O19" s="93">
        <v>79</v>
      </c>
      <c r="P19" s="98">
        <v>0</v>
      </c>
      <c r="Q19" s="119">
        <v>1</v>
      </c>
      <c r="R19" s="93">
        <v>20</v>
      </c>
      <c r="S19" s="98">
        <v>0</v>
      </c>
      <c r="T19" s="119">
        <v>1</v>
      </c>
      <c r="U19" s="93">
        <v>11</v>
      </c>
      <c r="V19" s="119">
        <v>4</v>
      </c>
      <c r="W19" s="93">
        <f t="shared" si="4"/>
        <v>1</v>
      </c>
      <c r="X19" s="93">
        <v>1</v>
      </c>
      <c r="Y19" s="98">
        <v>0</v>
      </c>
      <c r="Z19" s="98">
        <v>0</v>
      </c>
      <c r="AA19" s="96">
        <v>2133</v>
      </c>
    </row>
    <row r="20" spans="1:27" ht="12.75" customHeight="1">
      <c r="A20" s="141"/>
      <c r="B20" s="104"/>
      <c r="C20" s="181" t="s">
        <v>64</v>
      </c>
      <c r="D20" s="131"/>
      <c r="E20" s="131"/>
      <c r="F20" s="92">
        <f t="shared" si="1"/>
        <v>404</v>
      </c>
      <c r="G20" s="93">
        <f t="shared" si="5"/>
        <v>378</v>
      </c>
      <c r="H20" s="93">
        <v>334</v>
      </c>
      <c r="I20" s="93">
        <v>1</v>
      </c>
      <c r="J20" s="93">
        <v>8</v>
      </c>
      <c r="K20" s="94">
        <v>10</v>
      </c>
      <c r="L20" s="100">
        <v>0</v>
      </c>
      <c r="M20" s="100">
        <v>0</v>
      </c>
      <c r="N20" s="98">
        <v>0</v>
      </c>
      <c r="O20" s="93">
        <v>12</v>
      </c>
      <c r="P20" s="98">
        <v>0</v>
      </c>
      <c r="Q20" s="98">
        <v>0</v>
      </c>
      <c r="R20" s="97">
        <v>6</v>
      </c>
      <c r="S20" s="98">
        <v>0</v>
      </c>
      <c r="T20" s="119">
        <v>6</v>
      </c>
      <c r="U20" s="119">
        <v>1</v>
      </c>
      <c r="V20" s="98">
        <v>0</v>
      </c>
      <c r="W20" s="93">
        <f t="shared" si="4"/>
        <v>26</v>
      </c>
      <c r="X20" s="93">
        <v>26</v>
      </c>
      <c r="Y20" s="98">
        <v>0</v>
      </c>
      <c r="Z20" s="98">
        <v>0</v>
      </c>
      <c r="AA20" s="96">
        <v>348</v>
      </c>
    </row>
    <row r="21" spans="1:27" ht="12.75" customHeight="1">
      <c r="A21" s="141"/>
      <c r="B21" s="104"/>
      <c r="C21" s="131" t="s">
        <v>14</v>
      </c>
      <c r="D21" s="131"/>
      <c r="E21" s="131"/>
      <c r="F21" s="92">
        <f t="shared" si="1"/>
        <v>583</v>
      </c>
      <c r="G21" s="93">
        <f t="shared" si="5"/>
        <v>393</v>
      </c>
      <c r="H21" s="93">
        <v>320</v>
      </c>
      <c r="I21" s="93">
        <v>21</v>
      </c>
      <c r="J21" s="93">
        <v>18</v>
      </c>
      <c r="K21" s="94">
        <v>11</v>
      </c>
      <c r="L21" s="95">
        <v>1</v>
      </c>
      <c r="M21" s="93">
        <v>4</v>
      </c>
      <c r="N21" s="98">
        <v>0</v>
      </c>
      <c r="O21" s="93">
        <v>3</v>
      </c>
      <c r="P21" s="98">
        <v>0</v>
      </c>
      <c r="Q21" s="98">
        <v>0</v>
      </c>
      <c r="R21" s="93">
        <v>1</v>
      </c>
      <c r="S21" s="98">
        <v>0</v>
      </c>
      <c r="T21" s="97">
        <v>13</v>
      </c>
      <c r="U21" s="98">
        <v>0</v>
      </c>
      <c r="V21" s="119">
        <v>1</v>
      </c>
      <c r="W21" s="93">
        <f t="shared" si="4"/>
        <v>190</v>
      </c>
      <c r="X21" s="93">
        <v>150</v>
      </c>
      <c r="Y21" s="93">
        <v>20</v>
      </c>
      <c r="Z21" s="93">
        <v>20</v>
      </c>
      <c r="AA21" s="96">
        <v>534</v>
      </c>
    </row>
    <row r="22" spans="1:27" ht="12.75" customHeight="1">
      <c r="A22" s="141"/>
      <c r="B22" s="104"/>
      <c r="C22" s="131" t="s">
        <v>15</v>
      </c>
      <c r="D22" s="131"/>
      <c r="E22" s="131"/>
      <c r="F22" s="92">
        <f t="shared" si="1"/>
        <v>51</v>
      </c>
      <c r="G22" s="93">
        <f>SUM(H22:V22)</f>
        <v>50</v>
      </c>
      <c r="H22" s="93">
        <v>31</v>
      </c>
      <c r="I22" s="98">
        <v>0</v>
      </c>
      <c r="J22" s="98">
        <v>0</v>
      </c>
      <c r="K22" s="120">
        <v>2</v>
      </c>
      <c r="L22" s="100">
        <v>0</v>
      </c>
      <c r="M22" s="119">
        <v>2</v>
      </c>
      <c r="N22" s="98">
        <v>0</v>
      </c>
      <c r="O22" s="119">
        <v>1</v>
      </c>
      <c r="P22" s="98">
        <v>0</v>
      </c>
      <c r="Q22" s="98">
        <v>0</v>
      </c>
      <c r="R22" s="93">
        <v>14</v>
      </c>
      <c r="S22" s="98">
        <v>0</v>
      </c>
      <c r="T22" s="98">
        <v>0</v>
      </c>
      <c r="U22" s="98">
        <v>0</v>
      </c>
      <c r="V22" s="98">
        <v>0</v>
      </c>
      <c r="W22" s="93">
        <f t="shared" si="4"/>
        <v>1</v>
      </c>
      <c r="X22" s="93">
        <v>1</v>
      </c>
      <c r="Y22" s="98">
        <v>0</v>
      </c>
      <c r="Z22" s="98">
        <v>0</v>
      </c>
      <c r="AA22" s="96">
        <v>53</v>
      </c>
    </row>
    <row r="23" spans="1:27" ht="12.75" customHeight="1">
      <c r="A23" s="141"/>
      <c r="B23" s="104"/>
      <c r="C23" s="131" t="s">
        <v>31</v>
      </c>
      <c r="D23" s="131"/>
      <c r="E23" s="131"/>
      <c r="F23" s="92">
        <f t="shared" si="1"/>
        <v>2</v>
      </c>
      <c r="G23" s="119">
        <f>SUM(H23:V23)</f>
        <v>2</v>
      </c>
      <c r="H23" s="119">
        <v>1</v>
      </c>
      <c r="I23" s="119">
        <v>1</v>
      </c>
      <c r="J23" s="98">
        <v>0</v>
      </c>
      <c r="K23" s="102">
        <v>0</v>
      </c>
      <c r="L23" s="100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120">
        <v>2</v>
      </c>
    </row>
    <row r="24" spans="1:27" ht="12.75" customHeight="1">
      <c r="A24" s="141"/>
      <c r="B24" s="105"/>
      <c r="C24" s="181" t="s">
        <v>0</v>
      </c>
      <c r="D24" s="131"/>
      <c r="E24" s="131"/>
      <c r="F24" s="92">
        <f t="shared" si="1"/>
        <v>407</v>
      </c>
      <c r="G24" s="93">
        <f>SUM(H24:V24)</f>
        <v>381</v>
      </c>
      <c r="H24" s="93">
        <v>262</v>
      </c>
      <c r="I24" s="93">
        <v>51</v>
      </c>
      <c r="J24" s="106">
        <v>14</v>
      </c>
      <c r="K24" s="94">
        <v>19</v>
      </c>
      <c r="L24" s="95">
        <v>6</v>
      </c>
      <c r="M24" s="93">
        <v>1</v>
      </c>
      <c r="N24" s="98">
        <v>0</v>
      </c>
      <c r="O24" s="98">
        <v>0</v>
      </c>
      <c r="P24" s="98">
        <v>0</v>
      </c>
      <c r="Q24" s="98">
        <v>0</v>
      </c>
      <c r="R24" s="93">
        <v>12</v>
      </c>
      <c r="S24" s="119">
        <v>5</v>
      </c>
      <c r="T24" s="93">
        <v>11</v>
      </c>
      <c r="U24" s="98">
        <v>0</v>
      </c>
      <c r="V24" s="98">
        <v>0</v>
      </c>
      <c r="W24" s="93">
        <f t="shared" si="4"/>
        <v>26</v>
      </c>
      <c r="X24" s="93">
        <v>10</v>
      </c>
      <c r="Y24" s="93">
        <v>11</v>
      </c>
      <c r="Z24" s="93">
        <v>5</v>
      </c>
      <c r="AA24" s="96">
        <v>489</v>
      </c>
    </row>
    <row r="25" spans="1:27" ht="12.75" customHeight="1">
      <c r="A25" s="130" t="s">
        <v>69</v>
      </c>
      <c r="B25" s="130"/>
      <c r="C25" s="131"/>
      <c r="D25" s="185"/>
      <c r="E25" s="24"/>
      <c r="F25" s="124">
        <f t="shared" si="1"/>
        <v>0</v>
      </c>
      <c r="G25" s="125">
        <f>SUM(H25:V25)</f>
        <v>0</v>
      </c>
      <c r="H25" s="98">
        <v>0</v>
      </c>
      <c r="I25" s="98">
        <v>0</v>
      </c>
      <c r="J25" s="98">
        <v>0</v>
      </c>
      <c r="K25" s="102">
        <v>0</v>
      </c>
      <c r="L25" s="100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f t="shared" si="4"/>
        <v>0</v>
      </c>
      <c r="X25" s="98">
        <v>0</v>
      </c>
      <c r="Y25" s="98">
        <v>0</v>
      </c>
      <c r="Z25" s="98">
        <v>0</v>
      </c>
      <c r="AA25" s="107">
        <v>1</v>
      </c>
    </row>
    <row r="26" spans="1:27" ht="12.75" customHeight="1">
      <c r="A26" s="182" t="s">
        <v>81</v>
      </c>
      <c r="B26" s="182"/>
      <c r="C26" s="183"/>
      <c r="D26" s="184"/>
      <c r="E26" s="24" t="s">
        <v>96</v>
      </c>
      <c r="F26" s="93">
        <f t="shared" si="1"/>
        <v>6</v>
      </c>
      <c r="G26" s="93">
        <f>SUM(H26:V26)</f>
        <v>6</v>
      </c>
      <c r="H26" s="93">
        <v>2</v>
      </c>
      <c r="I26" s="98">
        <v>0</v>
      </c>
      <c r="J26" s="98">
        <v>0</v>
      </c>
      <c r="K26" s="94">
        <v>4</v>
      </c>
      <c r="L26" s="100">
        <v>0</v>
      </c>
      <c r="M26" s="100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6">
        <v>6</v>
      </c>
    </row>
    <row r="27" spans="1:27" ht="12.75" customHeight="1">
      <c r="A27" s="141" t="s">
        <v>88</v>
      </c>
      <c r="B27" s="141"/>
      <c r="C27" s="142"/>
      <c r="D27" s="142"/>
      <c r="E27" s="142"/>
      <c r="F27" s="108">
        <f>F6/F4*100</f>
        <v>50.14798260449383</v>
      </c>
      <c r="G27" s="108">
        <f aca="true" t="shared" si="7" ref="G27:Z27">G6/G4*100</f>
        <v>50.98680152954237</v>
      </c>
      <c r="H27" s="108">
        <f t="shared" si="7"/>
        <v>55.6310213724115</v>
      </c>
      <c r="I27" s="108">
        <f t="shared" si="7"/>
        <v>7.045454545454545</v>
      </c>
      <c r="J27" s="108">
        <f t="shared" si="7"/>
        <v>11.343012704174228</v>
      </c>
      <c r="K27" s="109">
        <f t="shared" si="7"/>
        <v>31.137309292649096</v>
      </c>
      <c r="L27" s="110">
        <f t="shared" si="7"/>
        <v>8.860759493670885</v>
      </c>
      <c r="M27" s="108">
        <f t="shared" si="7"/>
        <v>32.17391304347826</v>
      </c>
      <c r="N27" s="108">
        <f t="shared" si="7"/>
        <v>100</v>
      </c>
      <c r="O27" s="108">
        <f t="shared" si="7"/>
        <v>64.26332288401254</v>
      </c>
      <c r="P27" s="108">
        <f t="shared" si="7"/>
        <v>75.47169811320755</v>
      </c>
      <c r="Q27" s="108">
        <f t="shared" si="7"/>
        <v>64.86486486486487</v>
      </c>
      <c r="R27" s="108">
        <f t="shared" si="7"/>
        <v>64.87179487179488</v>
      </c>
      <c r="S27" s="108">
        <f t="shared" si="7"/>
        <v>18.91891891891892</v>
      </c>
      <c r="T27" s="108">
        <f t="shared" si="7"/>
        <v>8.151093439363818</v>
      </c>
      <c r="U27" s="108">
        <f>U6/U4*100</f>
        <v>50.617283950617285</v>
      </c>
      <c r="V27" s="108">
        <f t="shared" si="7"/>
        <v>39.473684210526315</v>
      </c>
      <c r="W27" s="108">
        <f t="shared" si="7"/>
        <v>10.380116959064328</v>
      </c>
      <c r="X27" s="108">
        <f t="shared" si="7"/>
        <v>11.992945326278658</v>
      </c>
      <c r="Y27" s="108">
        <f t="shared" si="7"/>
        <v>3.0303030303030303</v>
      </c>
      <c r="Z27" s="108">
        <f t="shared" si="7"/>
        <v>1.9607843137254901</v>
      </c>
      <c r="AA27" s="109">
        <v>49.38931525666676</v>
      </c>
    </row>
    <row r="28" spans="1:27" ht="12.75" customHeight="1">
      <c r="A28" s="179" t="s">
        <v>97</v>
      </c>
      <c r="B28" s="179"/>
      <c r="C28" s="180"/>
      <c r="D28" s="180"/>
      <c r="E28" s="180"/>
      <c r="F28" s="111">
        <f>(F16+F26)/F4*100</f>
        <v>17.298864460014496</v>
      </c>
      <c r="G28" s="111">
        <f>(G16+G26)/G4*100</f>
        <v>16.96681879856914</v>
      </c>
      <c r="H28" s="111">
        <f aca="true" t="shared" si="8" ref="H28:Z28">(H16+H26)/H4*100</f>
        <v>11.716068066885683</v>
      </c>
      <c r="I28" s="111">
        <f t="shared" si="8"/>
        <v>58.75</v>
      </c>
      <c r="J28" s="111">
        <f t="shared" si="8"/>
        <v>67.51361161524501</v>
      </c>
      <c r="K28" s="112">
        <f t="shared" si="8"/>
        <v>36.9625520110957</v>
      </c>
      <c r="L28" s="113">
        <f t="shared" si="8"/>
        <v>70.88607594936708</v>
      </c>
      <c r="M28" s="111">
        <f t="shared" si="8"/>
        <v>30.869565217391305</v>
      </c>
      <c r="N28" s="114">
        <v>0</v>
      </c>
      <c r="O28" s="111">
        <f>(O16+O26)/O4*100</f>
        <v>1.5673981191222568</v>
      </c>
      <c r="P28" s="111">
        <f t="shared" si="8"/>
        <v>13.20754716981132</v>
      </c>
      <c r="Q28" s="111">
        <f t="shared" si="8"/>
        <v>2.7027027027027026</v>
      </c>
      <c r="R28" s="111">
        <f t="shared" si="8"/>
        <v>1.7948717948717947</v>
      </c>
      <c r="S28" s="111">
        <f t="shared" si="8"/>
        <v>29.72972972972973</v>
      </c>
      <c r="T28" s="111">
        <f t="shared" si="8"/>
        <v>68.389662027833</v>
      </c>
      <c r="U28" s="111">
        <f t="shared" si="8"/>
        <v>17.28395061728395</v>
      </c>
      <c r="V28" s="111">
        <f t="shared" si="8"/>
        <v>10.526315789473683</v>
      </c>
      <c r="W28" s="111">
        <f t="shared" si="8"/>
        <v>33.04093567251462</v>
      </c>
      <c r="X28" s="111">
        <f t="shared" si="8"/>
        <v>32.804232804232804</v>
      </c>
      <c r="Y28" s="111">
        <f t="shared" si="8"/>
        <v>37.878787878787875</v>
      </c>
      <c r="Z28" s="111">
        <f t="shared" si="8"/>
        <v>29.411764705882355</v>
      </c>
      <c r="AA28" s="112">
        <v>16.946874906680204</v>
      </c>
    </row>
    <row r="29" spans="1:3" ht="12.75" customHeight="1">
      <c r="A29" s="115"/>
      <c r="B29" s="115"/>
      <c r="C29" s="115"/>
    </row>
  </sheetData>
  <sheetProtection/>
  <mergeCells count="35">
    <mergeCell ref="A13:D13"/>
    <mergeCell ref="A14:D14"/>
    <mergeCell ref="A15:D15"/>
    <mergeCell ref="A16:D16"/>
    <mergeCell ref="C9:C10"/>
    <mergeCell ref="C11:E11"/>
    <mergeCell ref="W2:Z2"/>
    <mergeCell ref="B5:E5"/>
    <mergeCell ref="B6:D6"/>
    <mergeCell ref="B7:B12"/>
    <mergeCell ref="D10:E10"/>
    <mergeCell ref="A2:E3"/>
    <mergeCell ref="D9:E9"/>
    <mergeCell ref="D8:E8"/>
    <mergeCell ref="C12:E12"/>
    <mergeCell ref="C18:E18"/>
    <mergeCell ref="C19:E19"/>
    <mergeCell ref="C20:E20"/>
    <mergeCell ref="AA2:AA3"/>
    <mergeCell ref="A4:D4"/>
    <mergeCell ref="A5:A12"/>
    <mergeCell ref="C7:C8"/>
    <mergeCell ref="D7:E7"/>
    <mergeCell ref="F2:F3"/>
    <mergeCell ref="G2:V2"/>
    <mergeCell ref="A27:E27"/>
    <mergeCell ref="A28:E28"/>
    <mergeCell ref="C21:E21"/>
    <mergeCell ref="C22:E22"/>
    <mergeCell ref="C23:E23"/>
    <mergeCell ref="C24:E24"/>
    <mergeCell ref="A26:D26"/>
    <mergeCell ref="A25:D25"/>
    <mergeCell ref="A17:A24"/>
    <mergeCell ref="B17:D17"/>
  </mergeCells>
  <printOptions horizontalCentered="1"/>
  <pageMargins left="0.2755905511811024" right="0.2755905511811024" top="0.3937007874015748" bottom="0.5118110236220472" header="0.2362204724409449" footer="0.2362204724409449"/>
  <pageSetup firstPageNumber="34" useFirstPageNumber="1" fitToWidth="0" horizontalDpi="600" verticalDpi="600" orientation="portrait" paperSize="9" scale="160" r:id="rId1"/>
  <headerFooter alignWithMargins="0">
    <oddFooter>&amp;C&amp;"ＭＳ 明朝,標準"- &amp;P -</oddFooter>
  </headerFooter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2016-10-03T10:46:51Z</cp:lastPrinted>
  <dcterms:created xsi:type="dcterms:W3CDTF">2007-02-22T08:07:55Z</dcterms:created>
  <dcterms:modified xsi:type="dcterms:W3CDTF">2016-10-11T06:19:31Z</dcterms:modified>
  <cp:category/>
  <cp:version/>
  <cp:contentType/>
  <cp:contentStatus/>
</cp:coreProperties>
</file>