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10 県HPアップ用ファイル\"/>
    </mc:Choice>
  </mc:AlternateContent>
  <xr:revisionPtr revIDLastSave="0" documentId="13_ncr:1_{DEC3E838-8C79-452B-A770-5914D0129D55}" xr6:coauthVersionLast="47" xr6:coauthVersionMax="47" xr10:uidLastSave="{00000000-0000-0000-0000-000000000000}"/>
  <bookViews>
    <workbookView xWindow="28680" yWindow="1170" windowWidth="29040" windowHeight="15720" tabRatio="833" xr2:uid="{00000000-000D-0000-FFFF-FFFF00000000}"/>
  </bookViews>
  <sheets>
    <sheet name="（別紙）計画・見込・実績" sheetId="7" r:id="rId1"/>
    <sheet name="記入例" sheetId="8" r:id="rId2"/>
  </sheets>
  <definedNames>
    <definedName name="_xlnm.Print_Area" localSheetId="0">'（別紙）計画・見込・実績'!$A$1:$AU$89</definedName>
    <definedName name="_xlnm.Print_Area" localSheetId="1">記入例!$A$1:$AU$89</definedName>
    <definedName name="_xlnm.Print_Titles" localSheetId="0">'（別紙）計画・見込・実績'!$38:$42</definedName>
    <definedName name="_xlnm.Print_Titles" localSheetId="1">記入例!$38:$42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4" i="8" l="1"/>
  <c r="M73" i="8"/>
  <c r="N72" i="8"/>
  <c r="N74" i="8" s="1"/>
  <c r="O70" i="8"/>
  <c r="M69" i="8"/>
  <c r="AU68" i="8"/>
  <c r="AF72" i="8"/>
  <c r="AK70" i="8" s="1"/>
  <c r="N68" i="8"/>
  <c r="N70" i="8" s="1"/>
  <c r="N76" i="7"/>
  <c r="N68" i="7"/>
  <c r="N60" i="7"/>
  <c r="N52" i="7"/>
  <c r="N48" i="7"/>
  <c r="N44" i="7"/>
  <c r="N76" i="8"/>
  <c r="N60" i="8"/>
  <c r="N52" i="8"/>
  <c r="N44" i="8"/>
  <c r="N48" i="8"/>
  <c r="O82" i="8" l="1"/>
  <c r="N82" i="8"/>
  <c r="M81" i="8"/>
  <c r="N80" i="8"/>
  <c r="O78" i="8"/>
  <c r="N78" i="8"/>
  <c r="M77" i="8"/>
  <c r="AA76" i="8"/>
  <c r="AF80" i="8" s="1"/>
  <c r="AK78" i="8" s="1"/>
  <c r="V76" i="8"/>
  <c r="O66" i="8"/>
  <c r="M65" i="8"/>
  <c r="N64" i="8"/>
  <c r="N66" i="8" s="1"/>
  <c r="O62" i="8"/>
  <c r="M61" i="8"/>
  <c r="AA60" i="8"/>
  <c r="AF64" i="8" s="1"/>
  <c r="AK62" i="8" s="1"/>
  <c r="V60" i="8"/>
  <c r="N62" i="8"/>
  <c r="O58" i="8"/>
  <c r="M57" i="8"/>
  <c r="N56" i="8"/>
  <c r="N58" i="8" s="1"/>
  <c r="O54" i="8"/>
  <c r="M53" i="8"/>
  <c r="AA52" i="8"/>
  <c r="V52" i="8"/>
  <c r="N54" i="8"/>
  <c r="O50" i="8"/>
  <c r="M49" i="8"/>
  <c r="N50" i="8"/>
  <c r="O46" i="8"/>
  <c r="M45" i="8"/>
  <c r="AA44" i="8"/>
  <c r="V44" i="8"/>
  <c r="N46" i="8"/>
  <c r="AB40" i="8"/>
  <c r="Y40" i="8"/>
  <c r="W40" i="8"/>
  <c r="AU1" i="8"/>
  <c r="O82" i="7"/>
  <c r="N82" i="7"/>
  <c r="M81" i="7"/>
  <c r="N80" i="7"/>
  <c r="O78" i="7"/>
  <c r="N78" i="7"/>
  <c r="M77" i="7"/>
  <c r="AA76" i="7"/>
  <c r="AF80" i="7" s="1"/>
  <c r="AK78" i="7" s="1"/>
  <c r="V76" i="7"/>
  <c r="O74" i="7"/>
  <c r="N74" i="7"/>
  <c r="M73" i="7"/>
  <c r="N72" i="7"/>
  <c r="O70" i="7"/>
  <c r="N70" i="7"/>
  <c r="M69" i="7"/>
  <c r="AA68" i="7"/>
  <c r="AF72" i="7" s="1"/>
  <c r="AK70" i="7" s="1"/>
  <c r="V68" i="7"/>
  <c r="O66" i="7"/>
  <c r="N66" i="7"/>
  <c r="M65" i="7"/>
  <c r="N64" i="7"/>
  <c r="O62" i="7"/>
  <c r="N62" i="7"/>
  <c r="M61" i="7"/>
  <c r="AA60" i="7"/>
  <c r="AF64" i="7" s="1"/>
  <c r="AK62" i="7" s="1"/>
  <c r="V60" i="7"/>
  <c r="O58" i="7"/>
  <c r="N58" i="7"/>
  <c r="M57" i="7"/>
  <c r="N56" i="7"/>
  <c r="O54" i="7"/>
  <c r="N54" i="7"/>
  <c r="M53" i="7"/>
  <c r="AA52" i="7"/>
  <c r="AF56" i="7" s="1"/>
  <c r="AK54" i="7" s="1"/>
  <c r="V52" i="7"/>
  <c r="AA44" i="7"/>
  <c r="Z83" i="7" s="1"/>
  <c r="V44" i="7"/>
  <c r="U83" i="7" s="1"/>
  <c r="O46" i="7"/>
  <c r="M45" i="7"/>
  <c r="N46" i="7"/>
  <c r="M49" i="7"/>
  <c r="O50" i="7"/>
  <c r="N50" i="7"/>
  <c r="U83" i="8" l="1"/>
  <c r="AF48" i="7"/>
  <c r="AK46" i="7" s="1"/>
  <c r="AJ83" i="7" s="1"/>
  <c r="Z83" i="8"/>
  <c r="AF56" i="8"/>
  <c r="AK54" i="8" s="1"/>
  <c r="AU76" i="8"/>
  <c r="AF48" i="8"/>
  <c r="AK46" i="8" s="1"/>
  <c r="AU44" i="8"/>
  <c r="AU60" i="8"/>
  <c r="AU52" i="8"/>
  <c r="AJ83" i="8" l="1"/>
  <c r="AB40" i="7"/>
  <c r="Y40" i="7"/>
  <c r="W40" i="7"/>
  <c r="AU1" i="7"/>
  <c r="AU76" i="7" l="1"/>
  <c r="AU52" i="7"/>
  <c r="AU68" i="7"/>
  <c r="AU60" i="7"/>
  <c r="AU44" i="7"/>
</calcChain>
</file>

<file path=xl/sharedStrings.xml><?xml version="1.0" encoding="utf-8"?>
<sst xmlns="http://schemas.openxmlformats.org/spreadsheetml/2006/main" count="472" uniqueCount="118">
  <si>
    <t>２　支援計画</t>
    <rPh sb="2" eb="4">
      <t>シエン</t>
    </rPh>
    <rPh sb="4" eb="6">
      <t>ケイカク</t>
    </rPh>
    <phoneticPr fontId="1"/>
  </si>
  <si>
    <t>No.</t>
    <phoneticPr fontId="1"/>
  </si>
  <si>
    <t>氏名</t>
    <rPh sb="0" eb="2">
      <t>シメイ</t>
    </rPh>
    <phoneticPr fontId="1"/>
  </si>
  <si>
    <t>合計</t>
    <rPh sb="0" eb="2">
      <t>ゴウケイ</t>
    </rPh>
    <phoneticPr fontId="1"/>
  </si>
  <si>
    <t>円</t>
    <rPh sb="0" eb="1">
      <t>エン</t>
    </rPh>
    <phoneticPr fontId="1"/>
  </si>
  <si>
    <t>（</t>
    <phoneticPr fontId="1"/>
  </si>
  <si>
    <t>～</t>
    <phoneticPr fontId="1"/>
  </si>
  <si>
    <t>を当該年度とする）</t>
    <phoneticPr fontId="1"/>
  </si>
  <si>
    <t>(</t>
    <phoneticPr fontId="1"/>
  </si>
  <si>
    <t>円×</t>
    <phoneticPr fontId="1"/>
  </si>
  <si>
    <t>正社員となった年月日</t>
    <rPh sb="0" eb="3">
      <t>セイシャイン</t>
    </rPh>
    <rPh sb="7" eb="10">
      <t>ネンガッピ</t>
    </rPh>
    <phoneticPr fontId="1"/>
  </si>
  <si>
    <t>支 払 日</t>
    <phoneticPr fontId="1"/>
  </si>
  <si>
    <t>締　 　日</t>
    <phoneticPr fontId="1"/>
  </si>
  <si>
    <t>支給回数</t>
    <rPh sb="0" eb="2">
      <t>シキュウ</t>
    </rPh>
    <rPh sb="2" eb="4">
      <t>カイスウ</t>
    </rPh>
    <phoneticPr fontId="1"/>
  </si>
  <si>
    <t>旧姓：</t>
    <rPh sb="0" eb="2">
      <t>キュウセイ</t>
    </rPh>
    <phoneticPr fontId="1"/>
  </si>
  <si>
    <t>を報告します。</t>
    <rPh sb="1" eb="3">
      <t>ホウコク</t>
    </rPh>
    <phoneticPr fontId="1"/>
  </si>
  <si>
    <t>遂行状況報告書</t>
    <rPh sb="0" eb="2">
      <t>スイコウ</t>
    </rPh>
    <rPh sb="2" eb="4">
      <t>ジョウキョウ</t>
    </rPh>
    <rPh sb="4" eb="7">
      <t>ホウコクショ</t>
    </rPh>
    <phoneticPr fontId="1"/>
  </si>
  <si>
    <t>〔実施団体名〕</t>
    <phoneticPr fontId="1"/>
  </si>
  <si>
    <t>当初</t>
    <rPh sb="0" eb="2">
      <t>トウショ</t>
    </rPh>
    <phoneticPr fontId="1"/>
  </si>
  <si>
    <t>回目）</t>
    <rPh sb="0" eb="2">
      <t>カイメ</t>
    </rPh>
    <phoneticPr fontId="1"/>
  </si>
  <si>
    <t>変更（</t>
    <phoneticPr fontId="1"/>
  </si>
  <si>
    <t>{</t>
    <phoneticPr fontId="1"/>
  </si>
  <si>
    <t>}</t>
    <phoneticPr fontId="1"/>
  </si>
  <si>
    <t>次の</t>
    <rPh sb="0" eb="1">
      <t>ツギ</t>
    </rPh>
    <phoneticPr fontId="1"/>
  </si>
  <si>
    <t>当社に在籍している（いた）こと
下記のとおり規程に基づいて手当等を支払う予定であること</t>
    <rPh sb="36" eb="38">
      <t>ヨテイ</t>
    </rPh>
    <phoneticPr fontId="1"/>
  </si>
  <si>
    <t>当社に在籍している（いた）こと
下記のとおり規程に基づいて手当等を支払ったこと</t>
    <phoneticPr fontId="1"/>
  </si>
  <si>
    <t>支給名目（手当の名称）</t>
    <rPh sb="0" eb="2">
      <t>シキュウ</t>
    </rPh>
    <rPh sb="2" eb="4">
      <t>メイモク</t>
    </rPh>
    <rPh sb="5" eb="7">
      <t>テアテ</t>
    </rPh>
    <rPh sb="8" eb="10">
      <t>メイショウ</t>
    </rPh>
    <phoneticPr fontId="1"/>
  </si>
  <si>
    <t>事業計画書</t>
    <rPh sb="0" eb="2">
      <t>ジギョウ</t>
    </rPh>
    <rPh sb="2" eb="4">
      <t>ケイカク</t>
    </rPh>
    <rPh sb="4" eb="5">
      <t>ショ</t>
    </rPh>
    <phoneticPr fontId="1"/>
  </si>
  <si>
    <t>✔</t>
  </si>
  <si>
    <t>　</t>
  </si>
  <si>
    <t>事業報告書</t>
    <rPh sb="0" eb="2">
      <t>ジギョウ</t>
    </rPh>
    <rPh sb="2" eb="5">
      <t>ホウコクショ</t>
    </rPh>
    <phoneticPr fontId="1"/>
  </si>
  <si>
    <t>正社員となった年月日
及び
奨学金の返還開始日</t>
  </si>
  <si>
    <t>か月</t>
  </si>
  <si>
    <t>か月）</t>
    <phoneticPr fontId="1"/>
  </si>
  <si>
    <t>か月</t>
    <rPh sb="1" eb="2">
      <t>ゲツ</t>
    </rPh>
    <phoneticPr fontId="1"/>
  </si>
  <si>
    <t>事業者名</t>
    <rPh sb="0" eb="4">
      <t>ジギョウシャメイ</t>
    </rPh>
    <phoneticPr fontId="1"/>
  </si>
  <si>
    <t>1.計画　・　2.遂行　・　3.実績　</t>
    <rPh sb="2" eb="4">
      <t>ケイカク</t>
    </rPh>
    <rPh sb="9" eb="11">
      <t>スイコウ</t>
    </rPh>
    <rPh sb="16" eb="18">
      <t>ジッセキ</t>
    </rPh>
    <phoneticPr fontId="1"/>
  </si>
  <si>
    <t>前年度からの継続申請</t>
    <rPh sb="0" eb="3">
      <t>ゼンネンド</t>
    </rPh>
    <rPh sb="6" eb="10">
      <t>ケイゾクシンセイ</t>
    </rPh>
    <phoneticPr fontId="1"/>
  </si>
  <si>
    <t>上記12か月に満たない理由</t>
    <rPh sb="0" eb="2">
      <t>ジョウキ</t>
    </rPh>
    <rPh sb="5" eb="6">
      <t>ゲツ</t>
    </rPh>
    <rPh sb="7" eb="8">
      <t>ミ</t>
    </rPh>
    <rPh sb="11" eb="13">
      <t>リユウ</t>
    </rPh>
    <phoneticPr fontId="1"/>
  </si>
  <si>
    <t>次の　　　</t>
    <rPh sb="0" eb="1">
      <t>ツギ</t>
    </rPh>
    <phoneticPr fontId="1"/>
  </si>
  <si>
    <t>人については、</t>
    <rPh sb="0" eb="1">
      <t>ニン</t>
    </rPh>
    <phoneticPr fontId="1"/>
  </si>
  <si>
    <t>年度中の追加変更が
ある</t>
    <rPh sb="0" eb="2">
      <t>ネンド</t>
    </rPh>
    <rPh sb="2" eb="3">
      <t>チュウ</t>
    </rPh>
    <rPh sb="4" eb="6">
      <t>ツイカ</t>
    </rPh>
    <rPh sb="6" eb="8">
      <t>ヘンコウ</t>
    </rPh>
    <phoneticPr fontId="1"/>
  </si>
  <si>
    <t>となる</t>
    <phoneticPr fontId="1"/>
  </si>
  <si>
    <t>※支援対象者は、１社５名までです。</t>
    <rPh sb="1" eb="6">
      <t>シエンタイショウシャ</t>
    </rPh>
    <rPh sb="9" eb="10">
      <t>シャ</t>
    </rPh>
    <rPh sb="11" eb="12">
      <t>メイ</t>
    </rPh>
    <phoneticPr fontId="1"/>
  </si>
  <si>
    <t>申請年度の返還額(a)</t>
    <phoneticPr fontId="1"/>
  </si>
  <si>
    <t>円</t>
    <rPh sb="0" eb="1">
      <t>エン</t>
    </rPh>
    <phoneticPr fontId="1"/>
  </si>
  <si>
    <t xml:space="preserve">補助金額の積算
</t>
    <rPh sb="0" eb="3">
      <t>ホジョキン</t>
    </rPh>
    <rPh sb="3" eb="4">
      <t>ガク</t>
    </rPh>
    <rPh sb="5" eb="7">
      <t>セキサン</t>
    </rPh>
    <phoneticPr fontId="1"/>
  </si>
  <si>
    <t>①　上限</t>
    <rPh sb="2" eb="4">
      <t>ジョウゲン</t>
    </rPh>
    <phoneticPr fontId="1"/>
  </si>
  <si>
    <t>配属先：名称（所在地）</t>
    <rPh sb="0" eb="3">
      <t>ハイゾクサキ</t>
    </rPh>
    <rPh sb="4" eb="6">
      <t>メイショウ</t>
    </rPh>
    <rPh sb="7" eb="10">
      <t>ショザイチ</t>
    </rPh>
    <phoneticPr fontId="1"/>
  </si>
  <si>
    <t>注６）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</si>
  <si>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t>注５）　支給額は、１回当たりの支給額について、規程を抜粋して記入してください。</t>
    <rPh sb="0" eb="1">
      <t>チュウ</t>
    </rPh>
    <rPh sb="4" eb="7">
      <t>シキュウガク</t>
    </rPh>
    <rPh sb="10" eb="11">
      <t>カイ</t>
    </rPh>
    <rPh sb="11" eb="12">
      <t>ア</t>
    </rPh>
    <rPh sb="15" eb="18">
      <t>シキュウガク</t>
    </rPh>
    <rPh sb="23" eb="25">
      <t>キテイ</t>
    </rPh>
    <rPh sb="26" eb="28">
      <t>バッスイ</t>
    </rPh>
    <rPh sb="30" eb="32">
      <t>キニュウ</t>
    </rPh>
    <phoneticPr fontId="1"/>
  </si>
  <si>
    <t>注２）　年間支給回数・時期欄は、１２回（給与支給時）、２回（６月、１２月）など記入してください。</t>
    <rPh sb="0" eb="1">
      <t>チュウ</t>
    </rPh>
    <rPh sb="18" eb="19">
      <t>カイ</t>
    </rPh>
    <rPh sb="39" eb="41">
      <t>キニュウ</t>
    </rPh>
    <phoneticPr fontId="1"/>
  </si>
  <si>
    <t>注４）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</si>
  <si>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注１）　代理返還（補助対象者が支援対象者に代わって奨学金貸与機関に直接返還）の場合は、「支給」を「代理返還」と読み替えてください。</t>
    <rPh sb="0" eb="1">
      <t>チュウ</t>
    </rPh>
    <rPh sb="9" eb="14">
      <t>ホジョタイショウシャ</t>
    </rPh>
    <rPh sb="15" eb="20">
      <t>シエンタイショウシャ</t>
    </rPh>
    <rPh sb="21" eb="22">
      <t>カ</t>
    </rPh>
    <rPh sb="25" eb="28">
      <t>ショウガクキン</t>
    </rPh>
    <rPh sb="28" eb="30">
      <t>タイヨ</t>
    </rPh>
    <rPh sb="30" eb="32">
      <t>キカン</t>
    </rPh>
    <rPh sb="33" eb="35">
      <t>チョクセツ</t>
    </rPh>
    <rPh sb="35" eb="37">
      <t>ヘンカン</t>
    </rPh>
    <phoneticPr fontId="1"/>
  </si>
  <si>
    <t>支給額</t>
    <rPh sb="0" eb="3">
      <t>シキュウガク</t>
    </rPh>
    <phoneticPr fontId="1"/>
  </si>
  <si>
    <t>支給期間</t>
    <rPh sb="0" eb="2">
      <t>シキュウ</t>
    </rPh>
    <rPh sb="2" eb="4">
      <t>キカン</t>
    </rPh>
    <phoneticPr fontId="1"/>
  </si>
  <si>
    <r>
      <t xml:space="preserve">翌月払い
</t>
    </r>
    <r>
      <rPr>
        <sz val="10"/>
        <rFont val="Segoe UI Symbol"/>
        <family val="2"/>
      </rPr>
      <t>✔</t>
    </r>
    <r>
      <rPr>
        <sz val="10"/>
        <rFont val="BIZ UDPゴシック"/>
        <family val="3"/>
        <charset val="128"/>
      </rPr>
      <t>　</t>
    </r>
    <r>
      <rPr>
        <sz val="8"/>
        <rFont val="BIZ UDPゴシック"/>
        <family val="3"/>
        <charset val="128"/>
      </rPr>
      <t>注３</t>
    </r>
    <rPh sb="6" eb="7">
      <t>チュウ</t>
    </rPh>
    <rPh sb="7" eb="8">
      <t>チュウ</t>
    </rPh>
    <phoneticPr fontId="1"/>
  </si>
  <si>
    <t>※支援の内容が複数の場合は行を追加してください。</t>
    <phoneticPr fontId="1"/>
  </si>
  <si>
    <r>
      <t xml:space="preserve">休日の取り扱い </t>
    </r>
    <r>
      <rPr>
        <sz val="8"/>
        <rFont val="BIZ UDPゴシック"/>
        <family val="3"/>
        <charset val="128"/>
      </rPr>
      <t>注４</t>
    </r>
    <rPh sb="0" eb="2">
      <t>キュウジツ</t>
    </rPh>
    <rPh sb="3" eb="4">
      <t>ト</t>
    </rPh>
    <rPh sb="5" eb="6">
      <t>アツカ</t>
    </rPh>
    <rPh sb="8" eb="9">
      <t>チュウ</t>
    </rPh>
    <phoneticPr fontId="1"/>
  </si>
  <si>
    <t>手当支給</t>
  </si>
  <si>
    <t>注７）補助金申請時では、居住「予定」を可とするが、実績報告時点（年度末の状況）において住所要件を満たしていない場合は、「対象外」となります。転居予定の場合は、転居予定の時期を記入してください。</t>
    <rPh sb="0" eb="1">
      <t>チュウ</t>
    </rPh>
    <rPh sb="3" eb="9">
      <t>ホジョキンシンセイジ</t>
    </rPh>
    <rPh sb="12" eb="14">
      <t>キョジュウ</t>
    </rPh>
    <rPh sb="15" eb="17">
      <t>ヨテイ</t>
    </rPh>
    <rPh sb="19" eb="20">
      <t>カ</t>
    </rPh>
    <rPh sb="25" eb="31">
      <t>ジッセキホウコクジテン</t>
    </rPh>
    <rPh sb="32" eb="35">
      <t>ネンドマツ</t>
    </rPh>
    <rPh sb="36" eb="38">
      <t>ジョウキョウ</t>
    </rPh>
    <rPh sb="43" eb="47">
      <t>ジュウショヨウケン</t>
    </rPh>
    <rPh sb="48" eb="49">
      <t>ミ</t>
    </rPh>
    <rPh sb="55" eb="57">
      <t>バアイ</t>
    </rPh>
    <rPh sb="60" eb="63">
      <t>タイショウガイ</t>
    </rPh>
    <rPh sb="70" eb="74">
      <t>テンキョヨテイ</t>
    </rPh>
    <rPh sb="75" eb="77">
      <t>バアイ</t>
    </rPh>
    <rPh sb="79" eb="81">
      <t>テンキョ</t>
    </rPh>
    <rPh sb="81" eb="83">
      <t>ヨテイ</t>
    </rPh>
    <rPh sb="84" eb="86">
      <t>ジキ</t>
    </rPh>
    <rPh sb="87" eb="89">
      <t>キニュウ</t>
    </rPh>
    <phoneticPr fontId="1"/>
  </si>
  <si>
    <t>注９)従業員が返還する奨学金について、返還を免除（全額・一部）される奨学金は、対象外となります。</t>
    <rPh sb="0" eb="1">
      <t>チュウ</t>
    </rPh>
    <rPh sb="3" eb="6">
      <t>ジュウギョウイン</t>
    </rPh>
    <rPh sb="7" eb="9">
      <t>ヘンカン</t>
    </rPh>
    <rPh sb="11" eb="14">
      <t>ショウガクキン</t>
    </rPh>
    <rPh sb="19" eb="21">
      <t>ヘンカン</t>
    </rPh>
    <rPh sb="22" eb="24">
      <t>メンジョ</t>
    </rPh>
    <rPh sb="25" eb="27">
      <t>ゼンガク</t>
    </rPh>
    <rPh sb="28" eb="30">
      <t>イチブ</t>
    </rPh>
    <rPh sb="34" eb="37">
      <t>ショウガクキン</t>
    </rPh>
    <rPh sb="39" eb="42">
      <t>タイショウガイ</t>
    </rPh>
    <phoneticPr fontId="1"/>
  </si>
  <si>
    <r>
      <t>年間支給回数・時期(締日・支払日・休日の取扱い)</t>
    </r>
    <r>
      <rPr>
        <sz val="8"/>
        <color theme="0"/>
        <rFont val="BIZ UDPゴシック"/>
        <family val="3"/>
        <charset val="128"/>
      </rPr>
      <t>注２</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</si>
  <si>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従業員１人当たりの１回の支給額及び支給期間(規程抜粋)　</t>
    </r>
    <r>
      <rPr>
        <sz val="8"/>
        <color theme="0"/>
        <rFont val="BIZ UDPゴシック"/>
        <family val="3"/>
        <charset val="128"/>
      </rPr>
      <t>注５・注６</t>
    </r>
    <rPh sb="15" eb="16">
      <t>オヨ</t>
    </rPh>
    <rPh sb="17" eb="19">
      <t>シキュウ</t>
    </rPh>
    <rPh sb="19" eb="21">
      <t>キカン</t>
    </rPh>
    <rPh sb="22" eb="24">
      <t>キテイ</t>
    </rPh>
    <rPh sb="28" eb="29">
      <t>チュウ</t>
    </rPh>
    <rPh sb="31" eb="32">
      <t>チュウ</t>
    </rPh>
    <phoneticPr fontId="1"/>
  </si>
  <si>
    <r>
      <rPr>
        <sz val="11"/>
        <color theme="0"/>
        <rFont val="BIZ UDPゴシック"/>
        <family val="3"/>
        <charset val="128"/>
      </rPr>
      <t>年度末経過月数</t>
    </r>
    <r>
      <rPr>
        <sz val="8"/>
        <color theme="0"/>
        <rFont val="BIZ UDPゴシック"/>
        <family val="3"/>
        <charset val="128"/>
      </rPr>
      <t xml:space="preserve">
最長当該年度３月末まで</t>
    </r>
    <rPh sb="0" eb="3">
      <t>ネンドマツ</t>
    </rPh>
    <rPh sb="3" eb="5">
      <t>ケイカ</t>
    </rPh>
    <rPh sb="5" eb="7">
      <t>ゲッスウ</t>
    </rPh>
    <rPh sb="8" eb="10">
      <t>トウガイ</t>
    </rPh>
    <rPh sb="10" eb="12">
      <t>ネンド</t>
    </rPh>
    <rPh sb="13" eb="14">
      <t>ガツ</t>
    </rPh>
    <rPh sb="14" eb="15">
      <t>マツ</t>
    </rPh>
    <phoneticPr fontId="1"/>
  </si>
  <si>
    <r>
      <t>奨学金名</t>
    </r>
    <r>
      <rPr>
        <sz val="10"/>
        <color theme="0"/>
        <rFont val="BIZ UDPゴシック"/>
        <family val="3"/>
        <charset val="128"/>
      </rPr>
      <t>　注９</t>
    </r>
    <rPh sb="0" eb="3">
      <t>ショウガクキン</t>
    </rPh>
    <rPh sb="3" eb="4">
      <t>メイ</t>
    </rPh>
    <rPh sb="5" eb="6">
      <t>チュウ</t>
    </rPh>
    <phoneticPr fontId="1"/>
  </si>
  <si>
    <r>
      <t xml:space="preserve">①②の低い額　注８
</t>
    </r>
    <r>
      <rPr>
        <b/>
        <sz val="10"/>
        <color rgb="FFFFFF00"/>
        <rFont val="BIZ UDPゴシック"/>
        <family val="3"/>
        <charset val="128"/>
      </rPr>
      <t>（千円未満切り捨て）</t>
    </r>
    <rPh sb="3" eb="4">
      <t>ヒク</t>
    </rPh>
    <rPh sb="5" eb="6">
      <t>ガク</t>
    </rPh>
    <rPh sb="11" eb="16">
      <t>センエンミマンキ</t>
    </rPh>
    <rPh sb="17" eb="18">
      <t>ス</t>
    </rPh>
    <phoneticPr fontId="1"/>
  </si>
  <si>
    <t>②　(b)の1/2</t>
    <phoneticPr fontId="1"/>
  </si>
  <si>
    <t xml:space="preserve">
 （                            ） </t>
    <phoneticPr fontId="1"/>
  </si>
  <si>
    <t>　住所要件：注７　　　　
　　　　居住地（市町村名）</t>
    <rPh sb="1" eb="5">
      <t>ジュウショヨウケン</t>
    </rPh>
    <rPh sb="17" eb="20">
      <t>キョジュウチ</t>
    </rPh>
    <rPh sb="21" eb="24">
      <t>シチョウソン</t>
    </rPh>
    <rPh sb="24" eb="25">
      <t>メイ</t>
    </rPh>
    <phoneticPr fontId="1"/>
  </si>
  <si>
    <t>奨学金の返還開始日</t>
    <phoneticPr fontId="1"/>
  </si>
  <si>
    <t xml:space="preserve">
　</t>
    <phoneticPr fontId="1"/>
  </si>
  <si>
    <t>（転居予定：　　　年　　　月）</t>
    <phoneticPr fontId="1"/>
  </si>
  <si>
    <t>注８)補助金額の積算は、①②のいずれか低い額となります。（千円未満切り捨て）</t>
    <rPh sb="0" eb="1">
      <t>チュウ</t>
    </rPh>
    <phoneticPr fontId="1"/>
  </si>
  <si>
    <t>○○○○</t>
    <phoneticPr fontId="1"/>
  </si>
  <si>
    <t>奨学金返還支援手当</t>
    <phoneticPr fontId="1"/>
  </si>
  <si>
    <t>末日</t>
    <phoneticPr fontId="1"/>
  </si>
  <si>
    <t>25日</t>
    <phoneticPr fontId="1"/>
  </si>
  <si>
    <t>前営業日に繰り上げ</t>
    <phoneticPr fontId="1"/>
  </si>
  <si>
    <t>支援を開始した月を１か月目とし、○○か月目となる月まで支給する。ただし、奨学金の返還猶予期間がある場合は、初回の返還日の属する月を1か月目とし、○○か月目となる月まで支給する。</t>
    <phoneticPr fontId="1"/>
  </si>
  <si>
    <t>○○　△△</t>
    <phoneticPr fontId="1"/>
  </si>
  <si>
    <t xml:space="preserve">○○支社
 （          千葉市          ） </t>
    <rPh sb="2" eb="4">
      <t>シシャ</t>
    </rPh>
    <rPh sb="17" eb="20">
      <t>チバシ</t>
    </rPh>
    <phoneticPr fontId="1"/>
  </si>
  <si>
    <t>千葉市</t>
    <rPh sb="0" eb="3">
      <t>チバシ</t>
    </rPh>
    <phoneticPr fontId="1"/>
  </si>
  <si>
    <t>第一種奨学金</t>
    <phoneticPr fontId="1"/>
  </si>
  <si>
    <t>独立行政法人
日本学生支援機構</t>
    <phoneticPr fontId="1"/>
  </si>
  <si>
    <t>▲▲　××</t>
    <phoneticPr fontId="1"/>
  </si>
  <si>
    <t>習志野市</t>
    <rPh sb="0" eb="3">
      <t>ナラシノ</t>
    </rPh>
    <rPh sb="3" eb="4">
      <t>シ</t>
    </rPh>
    <phoneticPr fontId="1"/>
  </si>
  <si>
    <t>第二種奨学金</t>
    <rPh sb="1" eb="2">
      <t>ニ</t>
    </rPh>
    <phoneticPr fontId="1"/>
  </si>
  <si>
    <t>●●　■■</t>
    <phoneticPr fontId="1"/>
  </si>
  <si>
    <t xml:space="preserve">××支社
 （          船橋市          ） </t>
    <rPh sb="2" eb="4">
      <t>シシャ</t>
    </rPh>
    <rPh sb="17" eb="19">
      <t>フナバシ</t>
    </rPh>
    <rPh sb="19" eb="20">
      <t>シ</t>
    </rPh>
    <phoneticPr fontId="1"/>
  </si>
  <si>
    <t>東京都○○区</t>
    <rPh sb="0" eb="3">
      <t>トウキョウト</t>
    </rPh>
    <rPh sb="5" eb="6">
      <t>ク</t>
    </rPh>
    <phoneticPr fontId="1"/>
  </si>
  <si>
    <t>（転居予定：令和７年１２月）</t>
    <rPh sb="6" eb="8">
      <t>レイワ</t>
    </rPh>
    <phoneticPr fontId="1"/>
  </si>
  <si>
    <t>支援方法（手当支給又は代理返還）</t>
    <rPh sb="9" eb="10">
      <t>マタ</t>
    </rPh>
    <phoneticPr fontId="1"/>
  </si>
  <si>
    <t>に入力</t>
    <rPh sb="1" eb="3">
      <t>ニュウリョク</t>
    </rPh>
    <phoneticPr fontId="1"/>
  </si>
  <si>
    <t>は該当する場合選択肢から選択</t>
    <rPh sb="1" eb="3">
      <t>ガイトウ</t>
    </rPh>
    <rPh sb="5" eb="7">
      <t>バアイ</t>
    </rPh>
    <rPh sb="7" eb="10">
      <t>センタクシ</t>
    </rPh>
    <rPh sb="12" eb="14">
      <t>センタク</t>
    </rPh>
    <phoneticPr fontId="1"/>
  </si>
  <si>
    <t>※</t>
    <phoneticPr fontId="1"/>
  </si>
  <si>
    <r>
      <t>は該当する項目に</t>
    </r>
    <r>
      <rPr>
        <sz val="14"/>
        <rFont val="Segoe UI Symbol"/>
        <family val="3"/>
      </rPr>
      <t>✔</t>
    </r>
    <r>
      <rPr>
        <sz val="11"/>
        <rFont val="BIZ UDPゴシック"/>
        <family val="3"/>
        <charset val="128"/>
      </rPr>
      <t>を入力</t>
    </r>
    <rPh sb="1" eb="3">
      <t>ガイトウ</t>
    </rPh>
    <rPh sb="5" eb="7">
      <t>コウモク</t>
    </rPh>
    <rPh sb="10" eb="12">
      <t>ニュウリョク</t>
    </rPh>
    <phoneticPr fontId="1"/>
  </si>
  <si>
    <t>　　　　年　　月　　日現在、</t>
    <phoneticPr fontId="1"/>
  </si>
  <si>
    <t>他団体（市町村等）が実施する奨学金返還支援制度を利用していない</t>
    <rPh sb="0" eb="3">
      <t>タダンタイ</t>
    </rPh>
    <rPh sb="24" eb="26">
      <t>リヨウ</t>
    </rPh>
    <phoneticPr fontId="1"/>
  </si>
  <si>
    <t>別紙</t>
    <rPh sb="0" eb="2">
      <t>ベッシ</t>
    </rPh>
    <phoneticPr fontId="1"/>
  </si>
  <si>
    <t>当社に在籍していること
下記のとおり規程に基づいて手当等を支払う予定であること</t>
    <rPh sb="32" eb="34">
      <t>ヨテイ</t>
    </rPh>
    <phoneticPr fontId="1"/>
  </si>
  <si>
    <r>
      <t>１　支給内容（代理返還</t>
    </r>
    <r>
      <rPr>
        <sz val="8"/>
        <rFont val="BIZ UDPゴシック"/>
        <family val="3"/>
        <charset val="128"/>
      </rPr>
      <t>注１</t>
    </r>
    <r>
      <rPr>
        <sz val="11"/>
        <rFont val="BIZ UDPゴシック"/>
        <family val="3"/>
        <charset val="128"/>
      </rPr>
      <t>を含む）</t>
    </r>
    <rPh sb="2" eb="4">
      <t>シキュウ</t>
    </rPh>
    <rPh sb="4" eb="6">
      <t>ナイヨウ</t>
    </rPh>
    <phoneticPr fontId="1"/>
  </si>
  <si>
    <t>前勤務企業における
支援対象期間
注10</t>
    <rPh sb="0" eb="1">
      <t>マエ</t>
    </rPh>
    <rPh sb="1" eb="3">
      <t>キンム</t>
    </rPh>
    <rPh sb="3" eb="5">
      <t>キギョウ</t>
    </rPh>
    <rPh sb="10" eb="16">
      <t>シエンタイショウキカン</t>
    </rPh>
    <rPh sb="17" eb="18">
      <t>チュウ</t>
    </rPh>
    <phoneticPr fontId="1"/>
  </si>
  <si>
    <t>・返還開始が遅れるため</t>
  </si>
  <si>
    <t>注10)以前勤務していた中小企業者等で、支援対象者となっていた場合は、その期間を補助対象の期間として通算します。</t>
    <rPh sb="0" eb="1">
      <t>チュウ</t>
    </rPh>
    <rPh sb="40" eb="42">
      <t>ホジョ</t>
    </rPh>
    <rPh sb="42" eb="44">
      <t>タイショウ</t>
    </rPh>
    <rPh sb="45" eb="47">
      <t>キカン</t>
    </rPh>
    <phoneticPr fontId="1"/>
  </si>
  <si>
    <t xml:space="preserve">申請年度の返還額(a)
</t>
    <phoneticPr fontId="1"/>
  </si>
  <si>
    <r>
      <t xml:space="preserve">手当等の年間支給(b)
</t>
    </r>
    <r>
      <rPr>
        <b/>
        <sz val="11"/>
        <color rgb="FFFFFF00"/>
        <rFont val="BIZ UDPゴシック"/>
        <family val="3"/>
        <charset val="128"/>
      </rPr>
      <t>※令和7年度は10月分以降の支給額を記載</t>
    </r>
    <rPh sb="13" eb="15">
      <t>レイワ</t>
    </rPh>
    <rPh sb="16" eb="18">
      <t>ネンド</t>
    </rPh>
    <rPh sb="21" eb="23">
      <t>ガツブン</t>
    </rPh>
    <rPh sb="23" eb="25">
      <t>イコウ</t>
    </rPh>
    <rPh sb="26" eb="29">
      <t>シキュウガク</t>
    </rPh>
    <rPh sb="30" eb="32">
      <t>キサイ</t>
    </rPh>
    <phoneticPr fontId="1"/>
  </si>
  <si>
    <r>
      <t xml:space="preserve">手当等の年間支給(b)
</t>
    </r>
    <r>
      <rPr>
        <b/>
        <sz val="11"/>
        <color rgb="FFFFFF00"/>
        <rFont val="BIZ UDPゴシック"/>
        <family val="3"/>
        <charset val="128"/>
      </rPr>
      <t>※令和7年度は10月分以降の支給額を記載</t>
    </r>
    <phoneticPr fontId="1"/>
  </si>
  <si>
    <t>（令和7年度のみ）</t>
    <rPh sb="1" eb="3">
      <t>レイワ</t>
    </rPh>
    <rPh sb="4" eb="6">
      <t>ネンド</t>
    </rPh>
    <phoneticPr fontId="1"/>
  </si>
  <si>
    <t>事業計画書・遂行状況報告書・事業報告書（令和７年度）</t>
    <rPh sb="20" eb="22">
      <t>レイワ</t>
    </rPh>
    <rPh sb="23" eb="25">
      <t>ネンド</t>
    </rPh>
    <phoneticPr fontId="1"/>
  </si>
  <si>
    <t>令和７年９月2５日現在、</t>
    <phoneticPr fontId="1"/>
  </si>
  <si>
    <r>
      <t>注３）　翌月払いの場合は、□内に</t>
    </r>
    <r>
      <rPr>
        <sz val="9"/>
        <rFont val="Segoe UI Symbol"/>
        <family val="2"/>
      </rPr>
      <t>✔</t>
    </r>
    <r>
      <rPr>
        <sz val="9"/>
        <rFont val="BIZ UDPゴシック"/>
        <family val="3"/>
        <charset val="128"/>
      </rPr>
      <t>を記入してください。</t>
    </r>
    <r>
      <rPr>
        <sz val="9"/>
        <color rgb="FFFF0000"/>
        <rFont val="BIZ UDPゴシック"/>
        <family val="3"/>
        <charset val="128"/>
      </rPr>
      <t>翌月払い新規申込者の場合は、当該年度の支援対象期間は5か月となります。</t>
    </r>
    <rPh sb="0" eb="1">
      <t>チュウ</t>
    </rPh>
    <rPh sb="4" eb="7">
      <t>ヨクゲツバラ</t>
    </rPh>
    <rPh sb="9" eb="11">
      <t>バアイ</t>
    </rPh>
    <rPh sb="14" eb="15">
      <t>ナイ</t>
    </rPh>
    <rPh sb="18" eb="20">
      <t>キニュウ</t>
    </rPh>
    <rPh sb="27" eb="29">
      <t>ヨクゲツ</t>
    </rPh>
    <rPh sb="29" eb="30">
      <t>バラ</t>
    </rPh>
    <rPh sb="31" eb="33">
      <t>シンキ</t>
    </rPh>
    <rPh sb="33" eb="35">
      <t>モウシコミ</t>
    </rPh>
    <rPh sb="35" eb="36">
      <t>シャ</t>
    </rPh>
    <rPh sb="37" eb="39">
      <t>バアイ</t>
    </rPh>
    <rPh sb="41" eb="45">
      <t>トウガイネンド</t>
    </rPh>
    <rPh sb="46" eb="52">
      <t>シエンタイショウキカン</t>
    </rPh>
    <rPh sb="55" eb="56">
      <t>ゲツ</t>
    </rPh>
    <phoneticPr fontId="1"/>
  </si>
  <si>
    <t xml:space="preserve">××支社
 （         千葉市          ） </t>
    <rPh sb="2" eb="4">
      <t>シシャ</t>
    </rPh>
    <rPh sb="16" eb="18">
      <t>チバ</t>
    </rPh>
    <rPh sb="18" eb="19">
      <t>シ</t>
    </rPh>
    <phoneticPr fontId="1"/>
  </si>
  <si>
    <t>毎月返還分10,000円×12か月
賞与月返還分30,000円×2回</t>
    <rPh sb="0" eb="2">
      <t>マイツキ</t>
    </rPh>
    <rPh sb="2" eb="4">
      <t>ヘンカン</t>
    </rPh>
    <rPh sb="4" eb="5">
      <t>ブン</t>
    </rPh>
    <rPh sb="11" eb="12">
      <t>エン</t>
    </rPh>
    <rPh sb="16" eb="17">
      <t>ゲツ</t>
    </rPh>
    <rPh sb="18" eb="20">
      <t>ショウヨ</t>
    </rPh>
    <rPh sb="20" eb="21">
      <t>ツキ</t>
    </rPh>
    <rPh sb="21" eb="23">
      <t>ヘンカン</t>
    </rPh>
    <rPh sb="23" eb="24">
      <t>ブン</t>
    </rPh>
    <rPh sb="30" eb="31">
      <t>エン</t>
    </rPh>
    <rPh sb="33" eb="34">
      <t>カイ</t>
    </rPh>
    <phoneticPr fontId="1"/>
  </si>
  <si>
    <t>毎月支給分10,000円×5か月
賞与月支給分30,000円×1回</t>
    <rPh sb="0" eb="2">
      <t>マイツキ</t>
    </rPh>
    <rPh sb="2" eb="4">
      <t>シキュウ</t>
    </rPh>
    <rPh sb="4" eb="5">
      <t>ブン</t>
    </rPh>
    <rPh sb="11" eb="12">
      <t>エン</t>
    </rPh>
    <rPh sb="15" eb="16">
      <t>ゲツ</t>
    </rPh>
    <rPh sb="17" eb="19">
      <t>ショウヨ</t>
    </rPh>
    <rPh sb="19" eb="20">
      <t>ツキ</t>
    </rPh>
    <rPh sb="20" eb="22">
      <t>シキュウ</t>
    </rPh>
    <rPh sb="22" eb="23">
      <t>ブン</t>
    </rPh>
    <rPh sb="29" eb="30">
      <t>エン</t>
    </rPh>
    <rPh sb="32" eb="33">
      <t>カイ</t>
    </rPh>
    <phoneticPr fontId="1"/>
  </si>
  <si>
    <t>●●　△△</t>
    <phoneticPr fontId="1"/>
  </si>
  <si>
    <t>１２回（給与支給時）
賞与月2回(賞与月返還がある場合)</t>
    <rPh sb="11" eb="13">
      <t>ショウヨ</t>
    </rPh>
    <rPh sb="13" eb="14">
      <t>ツキ</t>
    </rPh>
    <rPh sb="15" eb="16">
      <t>カイ</t>
    </rPh>
    <rPh sb="17" eb="19">
      <t>ショウヨ</t>
    </rPh>
    <rPh sb="19" eb="20">
      <t>ツキ</t>
    </rPh>
    <rPh sb="20" eb="22">
      <t>ヘンカン</t>
    </rPh>
    <rPh sb="25" eb="27">
      <t>バアイ</t>
    </rPh>
    <phoneticPr fontId="1"/>
  </si>
  <si>
    <t>月額　25,000円とする。
賞与月返還がある場合、１回につき30,000円とする。
ただし、本人の奨学金返還月額を超えての支給は行わないものとする。</t>
    <rPh sb="26" eb="28">
      <t>イッカイ</t>
    </rPh>
    <rPh sb="37" eb="3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</si>
</sst>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月&quot;"/>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name val="BIZ UDPゴシック"/>
      <family val="3"/>
      <charset val="128"/>
    </font>
    <font>
      <sz val="14"/>
      <name val="BIZ UDPゴシック"/>
      <family val="3"/>
      <charset val="128"/>
    </font>
    <font>
      <b/>
      <sz val="14"/>
      <name val="BIZ UDPゴシック"/>
      <family val="3"/>
      <charset val="128"/>
    </font>
    <font>
      <sz val="12"/>
      <name val="BIZ UDPゴシック"/>
      <family val="3"/>
      <charset val="128"/>
    </font>
    <font>
      <sz val="36"/>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6"/>
      <name val="BIZ UDPゴシック"/>
      <family val="3"/>
      <charset val="128"/>
    </font>
    <font>
      <sz val="9"/>
      <color rgb="FFFF0000"/>
      <name val="BIZ UDPゴシック"/>
      <family val="3"/>
      <charset val="128"/>
    </font>
    <font>
      <strike/>
      <sz val="11"/>
      <name val="BIZ UDPゴシック"/>
      <family val="3"/>
      <charset val="128"/>
    </font>
    <font>
      <b/>
      <sz val="9"/>
      <name val="BIZ UDPゴシック"/>
      <family val="3"/>
      <charset val="128"/>
    </font>
    <font>
      <sz val="9"/>
      <name val="Segoe UI Symbol"/>
      <family val="2"/>
    </font>
    <font>
      <sz val="10"/>
      <name val="Segoe UI Symbol"/>
      <family val="2"/>
    </font>
    <font>
      <b/>
      <sz val="10"/>
      <name val="BIZ UDPゴシック"/>
      <family val="3"/>
      <charset val="128"/>
    </font>
    <font>
      <sz val="11"/>
      <color theme="0"/>
      <name val="BIZ UDPゴシック"/>
      <family val="3"/>
      <charset val="128"/>
    </font>
    <font>
      <sz val="14"/>
      <color theme="0"/>
      <name val="BIZ UDPゴシック"/>
      <family val="3"/>
      <charset val="128"/>
    </font>
    <font>
      <b/>
      <sz val="14"/>
      <color theme="0"/>
      <name val="BIZ UDPゴシック"/>
      <family val="3"/>
      <charset val="128"/>
    </font>
    <font>
      <sz val="10"/>
      <color theme="0"/>
      <name val="BIZ UDPゴシック"/>
      <family val="3"/>
      <charset val="128"/>
    </font>
    <font>
      <sz val="8"/>
      <color theme="0"/>
      <name val="BIZ UDPゴシック"/>
      <family val="3"/>
      <charset val="128"/>
    </font>
    <font>
      <sz val="12"/>
      <color theme="0"/>
      <name val="BIZ UDPゴシック"/>
      <family val="3"/>
      <charset val="128"/>
    </font>
    <font>
      <sz val="9"/>
      <color theme="0"/>
      <name val="BIZ UDPゴシック"/>
      <family val="3"/>
      <charset val="128"/>
    </font>
    <font>
      <b/>
      <sz val="10"/>
      <color rgb="FFFFFF00"/>
      <name val="BIZ UDPゴシック"/>
      <family val="3"/>
      <charset val="128"/>
    </font>
    <font>
      <sz val="14"/>
      <color theme="1"/>
      <name val="BIZ UDPゴシック"/>
      <family val="3"/>
      <charset val="128"/>
    </font>
    <font>
      <b/>
      <sz val="11"/>
      <name val="BIZ UDPゴシック"/>
      <family val="3"/>
      <charset val="128"/>
    </font>
    <font>
      <sz val="14"/>
      <name val="Segoe UI Symbol"/>
      <family val="3"/>
    </font>
    <font>
      <sz val="12"/>
      <color theme="1"/>
      <name val="BIZ UDPゴシック"/>
      <family val="3"/>
      <charset val="128"/>
    </font>
    <font>
      <sz val="11"/>
      <color theme="1"/>
      <name val="BIZ UDPゴシック"/>
      <family val="3"/>
      <charset val="128"/>
    </font>
    <font>
      <sz val="11"/>
      <name val="Segoe UI Symbol"/>
      <family val="2"/>
    </font>
    <font>
      <sz val="20"/>
      <name val="Segoe UI Symbol"/>
      <family val="2"/>
    </font>
    <font>
      <b/>
      <sz val="11"/>
      <color rgb="FFFFFF00"/>
      <name val="BIZ UDPゴシック"/>
      <family val="3"/>
      <charset val="128"/>
    </font>
    <font>
      <sz val="9"/>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06">
    <xf numFmtId="0" fontId="0" fillId="0" borderId="0" xfId="0">
      <alignment vertical="center"/>
    </xf>
    <xf numFmtId="0" fontId="2" fillId="0" borderId="0" xfId="0" applyFont="1">
      <alignment vertical="center"/>
    </xf>
    <xf numFmtId="0" fontId="4" fillId="2" borderId="0" xfId="0" applyFont="1" applyFill="1">
      <alignment vertical="center"/>
    </xf>
    <xf numFmtId="14" fontId="4" fillId="0" borderId="0" xfId="0" applyNumberFormat="1" applyFont="1">
      <alignment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6" xfId="0" applyFont="1" applyFill="1" applyBorder="1">
      <alignment vertical="center"/>
    </xf>
    <xf numFmtId="0" fontId="4" fillId="2" borderId="5" xfId="0" applyFont="1" applyFill="1" applyBorder="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5" fillId="2" borderId="8" xfId="0" applyFont="1" applyFill="1" applyBorder="1">
      <alignment vertical="center"/>
    </xf>
    <xf numFmtId="0" fontId="5" fillId="2" borderId="9" xfId="0" applyFont="1" applyFill="1" applyBorder="1">
      <alignment vertical="center"/>
    </xf>
    <xf numFmtId="0" fontId="5"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4" fillId="4" borderId="34" xfId="0" applyFont="1" applyFill="1" applyBorder="1" applyAlignment="1">
      <alignment horizontal="center" vertical="center"/>
    </xf>
    <xf numFmtId="0" fontId="7" fillId="2" borderId="0" xfId="0" applyFont="1" applyFill="1">
      <alignment vertical="center"/>
    </xf>
    <xf numFmtId="0" fontId="4" fillId="2" borderId="14" xfId="0" applyFont="1" applyFill="1" applyBorder="1">
      <alignment vertical="center"/>
    </xf>
    <xf numFmtId="0" fontId="5" fillId="2" borderId="11" xfId="0" applyFont="1" applyFill="1" applyBorder="1">
      <alignment vertical="center"/>
    </xf>
    <xf numFmtId="0" fontId="4" fillId="4" borderId="38" xfId="0" applyFont="1" applyFill="1" applyBorder="1" applyAlignment="1">
      <alignment horizontal="center" vertical="center"/>
    </xf>
    <xf numFmtId="0" fontId="7" fillId="3" borderId="0" xfId="0" applyFont="1" applyFill="1" applyAlignment="1">
      <alignment horizontal="center" vertical="center"/>
    </xf>
    <xf numFmtId="0" fontId="9"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9" fillId="2" borderId="0" xfId="0" applyFont="1" applyFill="1" applyAlignment="1">
      <alignment horizontal="center" vertical="center"/>
    </xf>
    <xf numFmtId="0" fontId="7" fillId="2" borderId="9" xfId="0" applyFont="1" applyFill="1" applyBorder="1">
      <alignment vertical="center"/>
    </xf>
    <xf numFmtId="0" fontId="4" fillId="2" borderId="8" xfId="0" applyFont="1" applyFill="1" applyBorder="1">
      <alignment vertical="center"/>
    </xf>
    <xf numFmtId="0" fontId="5"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4" borderId="0" xfId="0" applyFont="1" applyFill="1">
      <alignment vertical="center"/>
    </xf>
    <xf numFmtId="0" fontId="12" fillId="2" borderId="0" xfId="0" applyFont="1" applyFill="1">
      <alignment vertical="center"/>
    </xf>
    <xf numFmtId="58" fontId="4" fillId="2" borderId="9" xfId="0" applyNumberFormat="1" applyFont="1" applyFill="1" applyBorder="1" applyAlignment="1">
      <alignment horizontal="right" vertical="center"/>
    </xf>
    <xf numFmtId="0" fontId="4" fillId="2" borderId="0" xfId="0" applyFont="1" applyFill="1" applyAlignment="1">
      <alignment horizontal="center" vertical="center"/>
    </xf>
    <xf numFmtId="58" fontId="4" fillId="2" borderId="9" xfId="0" applyNumberFormat="1" applyFont="1" applyFill="1" applyBorder="1">
      <alignment vertical="center"/>
    </xf>
    <xf numFmtId="0" fontId="4" fillId="2" borderId="5" xfId="0" applyFont="1" applyFill="1" applyBorder="1" applyAlignment="1">
      <alignment horizontal="center" vertical="center"/>
    </xf>
    <xf numFmtId="0" fontId="4" fillId="2" borderId="7" xfId="0" applyFont="1" applyFill="1" applyBorder="1">
      <alignment vertical="center"/>
    </xf>
    <xf numFmtId="0" fontId="4" fillId="0" borderId="0" xfId="0" applyFont="1" applyAlignment="1">
      <alignment horizontal="right" vertical="center"/>
    </xf>
    <xf numFmtId="0" fontId="4" fillId="2" borderId="11" xfId="0" applyFont="1" applyFill="1" applyBorder="1">
      <alignment vertical="center"/>
    </xf>
    <xf numFmtId="0" fontId="10" fillId="2" borderId="6" xfId="0" applyFont="1" applyFill="1" applyBorder="1">
      <alignment vertical="center"/>
    </xf>
    <xf numFmtId="0" fontId="15" fillId="2" borderId="5" xfId="0" applyFont="1" applyFill="1" applyBorder="1">
      <alignment vertical="center"/>
    </xf>
    <xf numFmtId="38" fontId="4" fillId="2" borderId="6" xfId="1" applyFont="1" applyFill="1" applyBorder="1" applyAlignment="1">
      <alignment vertical="center"/>
    </xf>
    <xf numFmtId="38" fontId="4" fillId="2" borderId="5" xfId="1" applyFont="1" applyFill="1" applyBorder="1" applyAlignment="1">
      <alignment vertical="center"/>
    </xf>
    <xf numFmtId="0" fontId="4" fillId="2" borderId="14" xfId="0" applyFont="1" applyFill="1" applyBorder="1" applyAlignment="1">
      <alignment horizontal="right" vertical="center"/>
    </xf>
    <xf numFmtId="0" fontId="4" fillId="2" borderId="11" xfId="0" applyFont="1" applyFill="1" applyBorder="1" applyAlignment="1" applyProtection="1">
      <alignment horizontal="left" vertical="center" wrapText="1"/>
      <protection locked="0"/>
    </xf>
    <xf numFmtId="0" fontId="10" fillId="2" borderId="11" xfId="0" applyFont="1" applyFill="1" applyBorder="1">
      <alignment vertical="center"/>
    </xf>
    <xf numFmtId="0" fontId="15" fillId="2" borderId="0" xfId="0" applyFont="1" applyFill="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0" fontId="10" fillId="2" borderId="26" xfId="0" applyFont="1" applyFill="1" applyBorder="1" applyAlignment="1">
      <alignment horizontal="right" vertical="center"/>
    </xf>
    <xf numFmtId="0" fontId="10" fillId="2" borderId="27" xfId="0" applyFont="1" applyFill="1" applyBorder="1" applyAlignment="1">
      <alignment vertical="center" shrinkToFit="1"/>
    </xf>
    <xf numFmtId="0" fontId="4" fillId="2" borderId="11" xfId="0" applyFont="1" applyFill="1" applyBorder="1" applyAlignment="1" applyProtection="1">
      <alignment vertical="center" wrapText="1"/>
      <protection locked="0"/>
    </xf>
    <xf numFmtId="0" fontId="4" fillId="2" borderId="11" xfId="0" applyFont="1" applyFill="1" applyBorder="1" applyAlignment="1">
      <alignment horizontal="left" vertical="center"/>
    </xf>
    <xf numFmtId="0" fontId="4" fillId="2" borderId="39"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10" fillId="2" borderId="11" xfId="0" applyFont="1" applyFill="1" applyBorder="1" applyAlignment="1">
      <alignment horizontal="left" vertical="center"/>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11"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38" fontId="4" fillId="0" borderId="0" xfId="1" applyFont="1" applyFill="1" applyBorder="1" applyAlignment="1" applyProtection="1">
      <alignment vertical="center"/>
      <protection locked="0"/>
    </xf>
    <xf numFmtId="0" fontId="10" fillId="2" borderId="0" xfId="0" applyFont="1" applyFill="1">
      <alignment vertical="center"/>
    </xf>
    <xf numFmtId="0" fontId="4" fillId="4" borderId="13" xfId="0" applyFont="1" applyFill="1" applyBorder="1" applyAlignment="1">
      <alignment horizontal="center"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16" fillId="2" borderId="0" xfId="0" applyFont="1" applyFill="1" applyAlignment="1">
      <alignment horizontal="left" vertical="top"/>
    </xf>
    <xf numFmtId="0" fontId="4" fillId="2" borderId="5" xfId="0" applyFont="1" applyFill="1" applyBorder="1" applyAlignment="1">
      <alignment horizontal="right" vertical="center"/>
    </xf>
    <xf numFmtId="0" fontId="12" fillId="2" borderId="0" xfId="0" applyFont="1" applyFill="1" applyAlignment="1">
      <alignment vertical="top" wrapText="1"/>
    </xf>
    <xf numFmtId="0" fontId="10" fillId="2" borderId="0" xfId="0" applyFont="1" applyFill="1" applyAlignment="1" applyProtection="1">
      <alignment horizontal="distributed" vertical="center" wrapText="1"/>
      <protection locked="0"/>
    </xf>
    <xf numFmtId="0" fontId="10" fillId="2" borderId="0" xfId="0" applyFont="1" applyFill="1" applyAlignment="1" applyProtection="1">
      <alignment horizontal="left" vertical="center" shrinkToFit="1"/>
      <protection locked="0"/>
    </xf>
    <xf numFmtId="0" fontId="10" fillId="2" borderId="0" xfId="0" applyFont="1" applyFill="1" applyProtection="1">
      <alignment vertical="center"/>
      <protection locked="0"/>
    </xf>
    <xf numFmtId="0" fontId="10"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wrapText="1"/>
      <protection locked="0"/>
    </xf>
    <xf numFmtId="0" fontId="19" fillId="2" borderId="0" xfId="0" applyFont="1" applyFill="1" applyAlignment="1" applyProtection="1">
      <alignment horizontal="left" vertical="top"/>
      <protection locked="0"/>
    </xf>
    <xf numFmtId="0" fontId="13" fillId="4" borderId="1" xfId="0" applyFont="1" applyFill="1" applyBorder="1" applyAlignment="1" applyProtection="1">
      <alignment horizontal="center" vertical="center" shrinkToFit="1"/>
      <protection locked="0"/>
    </xf>
    <xf numFmtId="0" fontId="20" fillId="6" borderId="6" xfId="0" applyFont="1" applyFill="1" applyBorder="1">
      <alignment vertical="center"/>
    </xf>
    <xf numFmtId="0" fontId="20" fillId="6" borderId="5" xfId="0" applyFont="1" applyFill="1" applyBorder="1">
      <alignment vertical="center"/>
    </xf>
    <xf numFmtId="0" fontId="21" fillId="6" borderId="5"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0" xfId="0" applyFont="1" applyFill="1" applyAlignment="1">
      <alignment horizontal="center" vertical="center"/>
    </xf>
    <xf numFmtId="0" fontId="21" fillId="6" borderId="0" xfId="0" applyFont="1" applyFill="1" applyAlignment="1">
      <alignment horizontal="center" vertical="center"/>
    </xf>
    <xf numFmtId="0" fontId="21" fillId="6" borderId="8" xfId="0" applyFont="1" applyFill="1" applyBorder="1">
      <alignment vertical="center"/>
    </xf>
    <xf numFmtId="0" fontId="21" fillId="6" borderId="9" xfId="0" applyFont="1" applyFill="1" applyBorder="1">
      <alignment vertical="center"/>
    </xf>
    <xf numFmtId="0" fontId="21" fillId="6" borderId="9" xfId="0" applyFont="1" applyFill="1" applyBorder="1" applyAlignment="1">
      <alignment horizontal="center" vertical="center"/>
    </xf>
    <xf numFmtId="0" fontId="21" fillId="6" borderId="0" xfId="0" applyFont="1" applyFill="1">
      <alignment vertical="center"/>
    </xf>
    <xf numFmtId="0" fontId="21" fillId="6" borderId="11" xfId="0" applyFont="1" applyFill="1" applyBorder="1">
      <alignment vertical="center"/>
    </xf>
    <xf numFmtId="0" fontId="20" fillId="6" borderId="8" xfId="0" applyFont="1" applyFill="1" applyBorder="1">
      <alignment vertical="center"/>
    </xf>
    <xf numFmtId="0" fontId="20" fillId="6" borderId="9" xfId="0" applyFont="1" applyFill="1" applyBorder="1">
      <alignment vertical="center"/>
    </xf>
    <xf numFmtId="0" fontId="20" fillId="6" borderId="7" xfId="0" applyFont="1" applyFill="1" applyBorder="1">
      <alignment vertical="center"/>
    </xf>
    <xf numFmtId="0" fontId="25" fillId="6" borderId="11" xfId="0" applyFont="1" applyFill="1" applyBorder="1" applyAlignment="1">
      <alignment horizontal="center" vertical="center" shrinkToFit="1"/>
    </xf>
    <xf numFmtId="0" fontId="25" fillId="6" borderId="14" xfId="0" applyFont="1" applyFill="1" applyBorder="1" applyAlignment="1">
      <alignment horizontal="center" vertical="center" shrinkToFit="1"/>
    </xf>
    <xf numFmtId="0" fontId="20" fillId="6" borderId="10" xfId="0" applyFont="1" applyFill="1" applyBorder="1">
      <alignment vertical="center"/>
    </xf>
    <xf numFmtId="0" fontId="26" fillId="6" borderId="31" xfId="0" applyFont="1" applyFill="1" applyBorder="1" applyAlignment="1">
      <alignment vertical="center" wrapText="1"/>
    </xf>
    <xf numFmtId="0" fontId="26" fillId="6" borderId="32" xfId="0" applyFont="1" applyFill="1" applyBorder="1" applyAlignment="1">
      <alignment vertical="center" wrapText="1"/>
    </xf>
    <xf numFmtId="0" fontId="25" fillId="6" borderId="32" xfId="0" applyFont="1" applyFill="1" applyBorder="1" applyAlignment="1">
      <alignment horizontal="center" vertical="center" wrapText="1"/>
    </xf>
    <xf numFmtId="0" fontId="25" fillId="6" borderId="32" xfId="0" applyFont="1" applyFill="1" applyBorder="1" applyAlignment="1">
      <alignment horizontal="right" vertical="center" wrapText="1"/>
    </xf>
    <xf numFmtId="0" fontId="26" fillId="6" borderId="33" xfId="0" applyFont="1" applyFill="1" applyBorder="1" applyAlignment="1">
      <alignment vertical="center" wrapText="1"/>
    </xf>
    <xf numFmtId="0" fontId="20" fillId="6" borderId="11" xfId="0" applyFont="1" applyFill="1" applyBorder="1">
      <alignment vertical="center"/>
    </xf>
    <xf numFmtId="0" fontId="20" fillId="6" borderId="0" xfId="0" applyFont="1" applyFill="1">
      <alignment vertical="center"/>
    </xf>
    <xf numFmtId="0" fontId="20" fillId="6" borderId="14" xfId="0" applyFont="1" applyFill="1" applyBorder="1">
      <alignment vertical="center"/>
    </xf>
    <xf numFmtId="0" fontId="12" fillId="2" borderId="11" xfId="0" applyFont="1" applyFill="1" applyBorder="1" applyAlignment="1">
      <alignment vertical="top" wrapText="1"/>
    </xf>
    <xf numFmtId="0" fontId="12" fillId="2" borderId="14" xfId="0" applyFont="1" applyFill="1" applyBorder="1" applyAlignment="1">
      <alignment vertical="top" wrapText="1"/>
    </xf>
    <xf numFmtId="0" fontId="12" fillId="2" borderId="25" xfId="0" applyFont="1" applyFill="1" applyBorder="1" applyAlignment="1">
      <alignment vertical="top" wrapText="1"/>
    </xf>
    <xf numFmtId="0" fontId="12" fillId="2" borderId="27" xfId="0" applyFont="1" applyFill="1" applyBorder="1" applyAlignment="1">
      <alignment vertical="top" wrapText="1"/>
    </xf>
    <xf numFmtId="0" fontId="10" fillId="2" borderId="8" xfId="0" applyFont="1" applyFill="1" applyBorder="1" applyAlignment="1">
      <alignment horizontal="right" vertical="center"/>
    </xf>
    <xf numFmtId="0" fontId="12" fillId="2" borderId="26" xfId="0" applyFont="1" applyFill="1" applyBorder="1" applyAlignment="1">
      <alignment horizontal="right" vertical="center" wrapText="1"/>
    </xf>
    <xf numFmtId="0" fontId="12" fillId="2" borderId="26" xfId="0" applyFont="1" applyFill="1" applyBorder="1" applyAlignment="1">
      <alignment horizontal="right" vertical="center"/>
    </xf>
    <xf numFmtId="0" fontId="10" fillId="2" borderId="26" xfId="0" applyFont="1" applyFill="1" applyBorder="1" applyAlignment="1">
      <alignment horizontal="right" vertical="center" shrinkToFit="1"/>
    </xf>
    <xf numFmtId="0" fontId="4" fillId="3" borderId="0" xfId="0" applyFont="1" applyFill="1">
      <alignment vertical="center"/>
    </xf>
    <xf numFmtId="0" fontId="4" fillId="5" borderId="0" xfId="0" applyFont="1" applyFill="1">
      <alignment vertical="center"/>
    </xf>
    <xf numFmtId="0" fontId="29" fillId="2" borderId="0" xfId="0" applyFont="1" applyFill="1">
      <alignment vertical="center"/>
    </xf>
    <xf numFmtId="0" fontId="4" fillId="2" borderId="0" xfId="0" applyFont="1" applyFill="1" applyAlignment="1">
      <alignment horizontal="right" vertical="center"/>
    </xf>
    <xf numFmtId="0" fontId="7" fillId="3" borderId="0" xfId="0" applyFont="1" applyFill="1">
      <alignment vertical="center"/>
    </xf>
    <xf numFmtId="0" fontId="31" fillId="3" borderId="0" xfId="0" applyFont="1" applyFill="1">
      <alignment vertical="center"/>
    </xf>
    <xf numFmtId="0" fontId="31" fillId="3" borderId="0" xfId="0" applyFont="1" applyFill="1" applyAlignment="1">
      <alignment horizontal="center" vertical="center"/>
    </xf>
    <xf numFmtId="0" fontId="32" fillId="3" borderId="0" xfId="0" applyFont="1" applyFill="1">
      <alignment vertical="center"/>
    </xf>
    <xf numFmtId="0" fontId="34" fillId="4" borderId="1" xfId="0" applyFont="1" applyFill="1" applyBorder="1" applyAlignment="1" applyProtection="1">
      <alignment horizontal="center" vertical="center" wrapText="1"/>
      <protection locked="0"/>
    </xf>
    <xf numFmtId="0" fontId="12" fillId="2" borderId="0" xfId="0" applyFont="1" applyFill="1" applyAlignment="1">
      <alignment horizontal="left" vertical="center" wrapText="1"/>
    </xf>
    <xf numFmtId="0" fontId="12" fillId="2" borderId="0" xfId="0" applyFont="1" applyFill="1" applyAlignment="1">
      <alignment horizontal="left" vertical="top" wrapText="1"/>
    </xf>
    <xf numFmtId="0" fontId="25" fillId="6" borderId="0" xfId="0" applyFont="1" applyFill="1" applyAlignment="1">
      <alignment horizontal="center" vertical="center" shrinkToFit="1"/>
    </xf>
    <xf numFmtId="38" fontId="4" fillId="2" borderId="0" xfId="1" applyFont="1" applyFill="1" applyBorder="1" applyAlignment="1">
      <alignment horizontal="right" vertical="center"/>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11" fillId="2" borderId="4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3" borderId="11"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3" fontId="4" fillId="2" borderId="0" xfId="0" applyNumberFormat="1" applyFont="1" applyFill="1">
      <alignment vertical="center"/>
    </xf>
    <xf numFmtId="3" fontId="4" fillId="2" borderId="14" xfId="0" applyNumberFormat="1" applyFont="1" applyFill="1" applyBorder="1">
      <alignment vertical="center"/>
    </xf>
    <xf numFmtId="0" fontId="12" fillId="3" borderId="39" xfId="0" applyFont="1" applyFill="1" applyBorder="1" applyAlignment="1" applyProtection="1">
      <alignment horizontal="right" vertical="center"/>
      <protection locked="0"/>
    </xf>
    <xf numFmtId="0" fontId="12" fillId="3" borderId="40" xfId="0" applyFont="1" applyFill="1" applyBorder="1" applyAlignment="1" applyProtection="1">
      <alignment horizontal="right" vertical="center"/>
      <protection locked="0"/>
    </xf>
    <xf numFmtId="0" fontId="4" fillId="3" borderId="42" xfId="0" applyFont="1" applyFill="1" applyBorder="1" applyAlignment="1" applyProtection="1">
      <alignment horizontal="center" vertical="center" shrinkToFit="1"/>
      <protection locked="0"/>
    </xf>
    <xf numFmtId="0" fontId="4" fillId="3" borderId="43"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center" vertical="center" shrinkToFit="1"/>
      <protection locked="0"/>
    </xf>
    <xf numFmtId="0" fontId="4" fillId="3" borderId="49" xfId="0" applyFont="1" applyFill="1" applyBorder="1" applyAlignment="1" applyProtection="1">
      <alignment horizontal="center" vertical="center" shrinkToFit="1"/>
      <protection locked="0"/>
    </xf>
    <xf numFmtId="38" fontId="32" fillId="2" borderId="11" xfId="1" applyFont="1" applyFill="1" applyBorder="1" applyAlignment="1">
      <alignment horizontal="center" vertical="top"/>
    </xf>
    <xf numFmtId="38" fontId="32" fillId="2" borderId="0" xfId="1" applyFont="1" applyFill="1" applyBorder="1" applyAlignment="1">
      <alignment horizontal="center" vertical="top"/>
    </xf>
    <xf numFmtId="38" fontId="32" fillId="2" borderId="14" xfId="1" applyFont="1" applyFill="1" applyBorder="1" applyAlignment="1">
      <alignment horizontal="center" vertical="top"/>
    </xf>
    <xf numFmtId="0" fontId="12" fillId="2" borderId="0" xfId="0" applyFont="1" applyFill="1" applyAlignment="1">
      <alignment horizontal="left" vertical="center"/>
    </xf>
    <xf numFmtId="0" fontId="12" fillId="3" borderId="8" xfId="0" applyFont="1" applyFill="1" applyBorder="1" applyAlignment="1" applyProtection="1">
      <alignment horizontal="right" vertical="center"/>
      <protection locked="0"/>
    </xf>
    <xf numFmtId="0" fontId="12" fillId="3" borderId="10" xfId="0" applyFont="1" applyFill="1" applyBorder="1" applyAlignment="1" applyProtection="1">
      <alignment horizontal="right" vertical="center"/>
      <protection locked="0"/>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3" fontId="4" fillId="2" borderId="0" xfId="0" applyNumberFormat="1" applyFont="1" applyFill="1" applyAlignment="1" applyProtection="1">
      <alignment horizontal="right" vertical="center"/>
      <protection locked="0"/>
    </xf>
    <xf numFmtId="3" fontId="4" fillId="3" borderId="0" xfId="0" applyNumberFormat="1" applyFont="1" applyFill="1" applyAlignment="1">
      <alignment horizontal="right" vertical="center"/>
    </xf>
    <xf numFmtId="3" fontId="4" fillId="2" borderId="6" xfId="0" applyNumberFormat="1" applyFont="1" applyFill="1" applyBorder="1" applyAlignment="1">
      <alignment horizontal="right" vertical="center"/>
    </xf>
    <xf numFmtId="3" fontId="4" fillId="2" borderId="5" xfId="0" applyNumberFormat="1" applyFont="1" applyFill="1" applyBorder="1" applyAlignment="1">
      <alignment horizontal="right" vertical="center"/>
    </xf>
    <xf numFmtId="3" fontId="4" fillId="2" borderId="8" xfId="0" applyNumberFormat="1" applyFont="1" applyFill="1" applyBorder="1" applyAlignment="1">
      <alignment horizontal="right" vertical="center"/>
    </xf>
    <xf numFmtId="3" fontId="4" fillId="2" borderId="9" xfId="0" applyNumberFormat="1" applyFont="1" applyFill="1" applyBorder="1" applyAlignment="1">
      <alignment horizontal="right" vertical="center"/>
    </xf>
    <xf numFmtId="0" fontId="4" fillId="2" borderId="7" xfId="0" applyFont="1" applyFill="1" applyBorder="1" applyAlignment="1">
      <alignment horizontal="left" vertical="center"/>
    </xf>
    <xf numFmtId="0" fontId="4" fillId="2" borderId="10" xfId="0" applyFont="1" applyFill="1" applyBorder="1" applyAlignment="1">
      <alignment horizontal="left" vertical="center"/>
    </xf>
    <xf numFmtId="0" fontId="10" fillId="5" borderId="11"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4"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3" fontId="4" fillId="2" borderId="0" xfId="0" applyNumberFormat="1" applyFont="1" applyFill="1" applyAlignment="1">
      <alignment horizontal="right" vertical="center"/>
    </xf>
    <xf numFmtId="0" fontId="33" fillId="4" borderId="8" xfId="0" applyFont="1" applyFill="1" applyBorder="1" applyAlignment="1">
      <alignment horizontal="center" vertical="center"/>
    </xf>
    <xf numFmtId="0" fontId="22" fillId="6" borderId="11"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3" xfId="0" applyFont="1" applyFill="1" applyBorder="1" applyAlignment="1">
      <alignment horizontal="center" vertical="center"/>
    </xf>
    <xf numFmtId="0" fontId="22" fillId="6" borderId="0" xfId="0" applyFont="1" applyFill="1" applyAlignment="1">
      <alignment horizontal="distributed" vertical="center"/>
    </xf>
    <xf numFmtId="0" fontId="20" fillId="6" borderId="6"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4"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58" fontId="4" fillId="3" borderId="9" xfId="0" applyNumberFormat="1"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5" fillId="3" borderId="0" xfId="0" applyFont="1" applyFill="1" applyAlignment="1">
      <alignment horizontal="center" vertical="center"/>
    </xf>
    <xf numFmtId="0" fontId="10" fillId="2" borderId="11" xfId="0" applyFont="1" applyFill="1" applyBorder="1" applyAlignment="1" applyProtection="1">
      <alignment horizontal="distributed" vertical="center" wrapText="1"/>
      <protection locked="0"/>
    </xf>
    <xf numFmtId="0" fontId="10" fillId="2" borderId="0" xfId="0" applyFont="1" applyFill="1" applyAlignment="1" applyProtection="1">
      <alignment horizontal="distributed" vertical="center" wrapText="1"/>
      <protection locked="0"/>
    </xf>
    <xf numFmtId="0" fontId="10" fillId="2" borderId="14" xfId="0" applyFont="1" applyFill="1" applyBorder="1" applyAlignment="1" applyProtection="1">
      <alignment horizontal="distributed" vertical="center" wrapText="1"/>
      <protection locked="0"/>
    </xf>
    <xf numFmtId="0" fontId="10" fillId="2" borderId="8" xfId="0" applyFont="1" applyFill="1" applyBorder="1" applyAlignment="1" applyProtection="1">
      <alignment horizontal="distributed" vertical="center" wrapText="1"/>
      <protection locked="0"/>
    </xf>
    <xf numFmtId="0" fontId="10" fillId="2" borderId="9" xfId="0" applyFont="1" applyFill="1" applyBorder="1" applyAlignment="1" applyProtection="1">
      <alignment horizontal="distributed" vertical="center" wrapText="1"/>
      <protection locked="0"/>
    </xf>
    <xf numFmtId="0" fontId="10" fillId="2" borderId="10" xfId="0" applyFont="1" applyFill="1" applyBorder="1" applyAlignment="1" applyProtection="1">
      <alignment horizontal="distributed" vertical="center" wrapText="1"/>
      <protection locked="0"/>
    </xf>
    <xf numFmtId="0" fontId="5" fillId="2" borderId="0" xfId="0" applyFont="1" applyFill="1" applyAlignment="1">
      <alignment horizontal="center" vertical="center"/>
    </xf>
    <xf numFmtId="0" fontId="10" fillId="2" borderId="6" xfId="0" applyFont="1" applyFill="1" applyBorder="1" applyAlignment="1" applyProtection="1">
      <alignment horizontal="distributed" vertical="center" wrapText="1"/>
      <protection locked="0"/>
    </xf>
    <xf numFmtId="0" fontId="10" fillId="2" borderId="5" xfId="0" applyFont="1" applyFill="1" applyBorder="1" applyAlignment="1" applyProtection="1">
      <alignment horizontal="distributed" vertical="center" wrapText="1"/>
      <protection locked="0"/>
    </xf>
    <xf numFmtId="0" fontId="10" fillId="2" borderId="7" xfId="0" applyFont="1" applyFill="1" applyBorder="1" applyAlignment="1" applyProtection="1">
      <alignment horizontal="distributed" vertical="center" wrapText="1"/>
      <protection locked="0"/>
    </xf>
    <xf numFmtId="0" fontId="10" fillId="2" borderId="25" xfId="0" applyFont="1" applyFill="1" applyBorder="1" applyAlignment="1" applyProtection="1">
      <alignment horizontal="distributed" vertical="center" wrapText="1"/>
      <protection locked="0"/>
    </xf>
    <xf numFmtId="0" fontId="10" fillId="2" borderId="26" xfId="0" applyFont="1" applyFill="1" applyBorder="1" applyAlignment="1" applyProtection="1">
      <alignment horizontal="distributed" vertical="center" wrapText="1"/>
      <protection locked="0"/>
    </xf>
    <xf numFmtId="0" fontId="10" fillId="2" borderId="27" xfId="0" applyFont="1" applyFill="1" applyBorder="1" applyAlignment="1" applyProtection="1">
      <alignment horizontal="distributed" vertical="center" wrapText="1"/>
      <protection locked="0"/>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0" fillId="6" borderId="2" xfId="0" applyFont="1" applyFill="1" applyBorder="1" applyAlignment="1">
      <alignment horizontal="center" vertical="center" shrinkToFit="1"/>
    </xf>
    <xf numFmtId="0" fontId="20" fillId="6" borderId="3" xfId="0" applyFont="1" applyFill="1" applyBorder="1" applyAlignment="1">
      <alignment horizontal="center" vertical="center" shrinkToFit="1"/>
    </xf>
    <xf numFmtId="0" fontId="20" fillId="6" borderId="4" xfId="0" applyFont="1" applyFill="1" applyBorder="1" applyAlignment="1">
      <alignment horizontal="center" vertical="center" shrinkToFi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10" fillId="3" borderId="6"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shrinkToFit="1"/>
      <protection locked="0"/>
    </xf>
    <xf numFmtId="38" fontId="4" fillId="0" borderId="0" xfId="1" applyFont="1" applyFill="1" applyBorder="1" applyAlignment="1">
      <alignment horizontal="right" vertical="center"/>
    </xf>
    <xf numFmtId="0" fontId="20" fillId="6" borderId="12" xfId="0" applyFont="1" applyFill="1" applyBorder="1" applyAlignment="1">
      <alignment horizontal="center" vertical="center"/>
    </xf>
    <xf numFmtId="0" fontId="20" fillId="6" borderId="15" xfId="0" applyFont="1" applyFill="1" applyBorder="1" applyAlignment="1">
      <alignment horizontal="center" vertical="center"/>
    </xf>
    <xf numFmtId="0" fontId="20" fillId="6" borderId="13"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0" xfId="0" applyFont="1" applyFill="1" applyAlignment="1">
      <alignment horizontal="center" vertical="center"/>
    </xf>
    <xf numFmtId="0" fontId="20" fillId="6" borderId="14"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10" xfId="0" applyFont="1" applyFill="1" applyBorder="1" applyAlignment="1">
      <alignment horizontal="center" vertical="center"/>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58" fontId="4" fillId="3" borderId="11" xfId="0" applyNumberFormat="1" applyFont="1" applyFill="1" applyBorder="1" applyAlignment="1" applyProtection="1">
      <alignment horizontal="center" vertical="center"/>
      <protection locked="0"/>
    </xf>
    <xf numFmtId="58" fontId="4" fillId="3" borderId="0" xfId="0" applyNumberFormat="1" applyFont="1" applyFill="1" applyAlignment="1" applyProtection="1">
      <alignment horizontal="center" vertical="center"/>
      <protection locked="0"/>
    </xf>
    <xf numFmtId="58" fontId="4" fillId="3" borderId="14" xfId="0" applyNumberFormat="1" applyFont="1" applyFill="1" applyBorder="1" applyAlignment="1" applyProtection="1">
      <alignment horizontal="center" vertical="center"/>
      <protection locked="0"/>
    </xf>
    <xf numFmtId="58" fontId="4" fillId="3" borderId="25" xfId="0" applyNumberFormat="1" applyFont="1" applyFill="1" applyBorder="1" applyAlignment="1" applyProtection="1">
      <alignment horizontal="center" vertical="center"/>
      <protection locked="0"/>
    </xf>
    <xf numFmtId="58" fontId="4" fillId="3" borderId="26" xfId="0" applyNumberFormat="1" applyFont="1" applyFill="1" applyBorder="1" applyAlignment="1" applyProtection="1">
      <alignment horizontal="center" vertical="center"/>
      <protection locked="0"/>
    </xf>
    <xf numFmtId="58" fontId="4" fillId="3" borderId="27" xfId="0" applyNumberFormat="1" applyFont="1" applyFill="1" applyBorder="1" applyAlignment="1" applyProtection="1">
      <alignment horizontal="center" vertical="center"/>
      <protection locked="0"/>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3" fontId="4" fillId="2" borderId="19" xfId="0" applyNumberFormat="1" applyFont="1" applyFill="1" applyBorder="1" applyAlignment="1">
      <alignment horizontal="center" vertical="center"/>
    </xf>
    <xf numFmtId="3" fontId="4" fillId="2" borderId="20" xfId="0" applyNumberFormat="1" applyFont="1" applyFill="1" applyBorder="1" applyAlignment="1">
      <alignment horizontal="center" vertical="center"/>
    </xf>
    <xf numFmtId="3" fontId="4" fillId="2" borderId="21" xfId="0" applyNumberFormat="1" applyFont="1" applyFill="1" applyBorder="1" applyAlignment="1">
      <alignment horizontal="center" vertical="center"/>
    </xf>
    <xf numFmtId="3" fontId="4" fillId="2" borderId="22" xfId="0" applyNumberFormat="1" applyFont="1" applyFill="1" applyBorder="1" applyAlignment="1">
      <alignment horizontal="center" vertical="center"/>
    </xf>
    <xf numFmtId="3" fontId="4" fillId="2" borderId="23" xfId="0" applyNumberFormat="1" applyFont="1" applyFill="1" applyBorder="1" applyAlignment="1">
      <alignment horizontal="center" vertical="center"/>
    </xf>
    <xf numFmtId="3" fontId="4" fillId="2" borderId="24" xfId="0" applyNumberFormat="1"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3" fontId="4" fillId="2" borderId="6" xfId="0" applyNumberFormat="1" applyFont="1" applyFill="1" applyBorder="1" applyAlignment="1">
      <alignment horizontal="right" vertical="center" shrinkToFit="1"/>
    </xf>
    <xf numFmtId="3" fontId="4" fillId="2" borderId="5" xfId="0" applyNumberFormat="1" applyFont="1" applyFill="1" applyBorder="1" applyAlignment="1">
      <alignment horizontal="right" vertical="center" shrinkToFit="1"/>
    </xf>
    <xf numFmtId="3" fontId="4" fillId="2" borderId="8" xfId="0" applyNumberFormat="1" applyFont="1" applyFill="1" applyBorder="1" applyAlignment="1">
      <alignment horizontal="right" vertical="center" shrinkToFit="1"/>
    </xf>
    <xf numFmtId="3" fontId="4" fillId="2" borderId="9" xfId="0" applyNumberFormat="1" applyFont="1" applyFill="1" applyBorder="1" applyAlignment="1">
      <alignment horizontal="right" vertical="center" shrinkToFit="1"/>
    </xf>
    <xf numFmtId="0" fontId="12" fillId="3" borderId="6"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24" fillId="6" borderId="6" xfId="0" applyFont="1" applyFill="1" applyBorder="1" applyAlignment="1">
      <alignment horizontal="center" vertical="center" wrapText="1"/>
    </xf>
    <xf numFmtId="0" fontId="24" fillId="6" borderId="5"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11" xfId="0" applyFont="1" applyFill="1" applyBorder="1" applyAlignment="1">
      <alignment horizontal="center" vertical="center" wrapText="1"/>
    </xf>
    <xf numFmtId="0" fontId="24" fillId="6" borderId="0" xfId="0" applyFont="1" applyFill="1" applyAlignment="1">
      <alignment horizontal="center" vertical="center"/>
    </xf>
    <xf numFmtId="0" fontId="24" fillId="6" borderId="14"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0" xfId="0" applyFont="1" applyFill="1" applyBorder="1" applyAlignment="1">
      <alignment horizontal="center" vertical="center"/>
    </xf>
    <xf numFmtId="0" fontId="20" fillId="6" borderId="31" xfId="0" applyFont="1" applyFill="1" applyBorder="1" applyAlignment="1">
      <alignment horizontal="center" vertical="center"/>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0" fillId="6" borderId="6" xfId="0" applyFont="1" applyFill="1" applyBorder="1" applyAlignment="1">
      <alignment horizontal="center" wrapText="1"/>
    </xf>
    <xf numFmtId="0" fontId="20" fillId="6" borderId="5" xfId="0" applyFont="1" applyFill="1" applyBorder="1" applyAlignment="1">
      <alignment horizontal="center" wrapText="1"/>
    </xf>
    <xf numFmtId="0" fontId="20" fillId="6" borderId="7" xfId="0" applyFont="1" applyFill="1" applyBorder="1" applyAlignment="1">
      <alignment horizontal="center" wrapText="1"/>
    </xf>
    <xf numFmtId="0" fontId="20" fillId="6" borderId="11" xfId="0" applyFont="1" applyFill="1" applyBorder="1" applyAlignment="1">
      <alignment horizontal="center" wrapText="1"/>
    </xf>
    <xf numFmtId="0" fontId="20" fillId="6" borderId="0" xfId="0" applyFont="1" applyFill="1" applyAlignment="1">
      <alignment horizontal="center" wrapText="1"/>
    </xf>
    <xf numFmtId="0" fontId="20" fillId="6" borderId="14" xfId="0" applyFont="1" applyFill="1" applyBorder="1" applyAlignment="1">
      <alignment horizontal="center" wrapText="1"/>
    </xf>
    <xf numFmtId="0" fontId="23" fillId="6" borderId="16" xfId="0" applyFont="1" applyFill="1" applyBorder="1" applyAlignment="1">
      <alignment horizontal="left" vertical="center" wrapText="1"/>
    </xf>
    <xf numFmtId="0" fontId="20" fillId="6" borderId="17" xfId="0" applyFont="1" applyFill="1" applyBorder="1" applyAlignment="1">
      <alignment horizontal="left" vertical="center"/>
    </xf>
    <xf numFmtId="0" fontId="20" fillId="6" borderId="18" xfId="0" applyFont="1" applyFill="1" applyBorder="1" applyAlignment="1">
      <alignment horizontal="left" vertical="center"/>
    </xf>
    <xf numFmtId="0" fontId="20" fillId="6" borderId="8" xfId="0" applyFont="1" applyFill="1" applyBorder="1" applyAlignment="1">
      <alignment horizontal="left" vertical="center"/>
    </xf>
    <xf numFmtId="0" fontId="20" fillId="6" borderId="9" xfId="0" applyFont="1" applyFill="1" applyBorder="1" applyAlignment="1">
      <alignment horizontal="left" vertical="center"/>
    </xf>
    <xf numFmtId="0" fontId="20" fillId="6" borderId="10" xfId="0" applyFont="1" applyFill="1" applyBorder="1" applyAlignment="1">
      <alignment horizontal="left" vertical="center"/>
    </xf>
    <xf numFmtId="0" fontId="23" fillId="6" borderId="11"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14"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10" fillId="2" borderId="53" xfId="0" applyFont="1" applyFill="1" applyBorder="1" applyAlignment="1" applyProtection="1">
      <alignment horizontal="center" vertical="center"/>
      <protection locked="0"/>
    </xf>
    <xf numFmtId="0" fontId="10" fillId="2" borderId="54" xfId="0" applyFont="1" applyFill="1" applyBorder="1" applyAlignment="1" applyProtection="1">
      <alignment horizontal="center" vertical="center"/>
      <protection locked="0"/>
    </xf>
    <xf numFmtId="0" fontId="10" fillId="2" borderId="55"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2"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2" fillId="3" borderId="28" xfId="0" applyFont="1" applyFill="1" applyBorder="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30"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26" xfId="0" applyFont="1" applyFill="1" applyBorder="1" applyAlignment="1" applyProtection="1">
      <alignment horizontal="left" vertical="center" wrapText="1"/>
      <protection locked="0"/>
    </xf>
    <xf numFmtId="0" fontId="12" fillId="3"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center" vertical="center" wrapText="1" shrinkToFit="1"/>
      <protection locked="0"/>
    </xf>
    <xf numFmtId="0" fontId="10" fillId="2" borderId="4" xfId="0" applyFont="1" applyFill="1" applyBorder="1" applyAlignment="1" applyProtection="1">
      <alignment horizontal="center" vertical="center" wrapText="1" shrinkToFit="1"/>
      <protection locked="0"/>
    </xf>
    <xf numFmtId="0" fontId="26" fillId="6" borderId="1" xfId="0" applyFont="1" applyFill="1" applyBorder="1" applyAlignment="1">
      <alignment horizontal="center" vertical="center" wrapText="1"/>
    </xf>
    <xf numFmtId="176" fontId="4" fillId="3" borderId="12" xfId="0" applyNumberFormat="1" applyFont="1" applyFill="1" applyBorder="1" applyAlignment="1" applyProtection="1">
      <alignment horizontal="center" vertical="center" wrapText="1"/>
      <protection locked="0"/>
    </xf>
    <xf numFmtId="176" fontId="4" fillId="3" borderId="15" xfId="0" applyNumberFormat="1" applyFont="1" applyFill="1" applyBorder="1" applyAlignment="1" applyProtection="1">
      <alignment horizontal="center" vertical="center" wrapText="1"/>
      <protection locked="0"/>
    </xf>
    <xf numFmtId="176" fontId="4" fillId="3" borderId="13" xfId="0" applyNumberFormat="1"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0" xfId="0" applyFont="1" applyFill="1" applyAlignment="1">
      <alignment horizontal="center" vertical="center"/>
    </xf>
    <xf numFmtId="0" fontId="36" fillId="3" borderId="53" xfId="0" applyFont="1" applyFill="1" applyBorder="1" applyAlignment="1" applyProtection="1">
      <alignment horizontal="center" vertical="center" wrapText="1"/>
      <protection locked="0"/>
    </xf>
    <xf numFmtId="0" fontId="36" fillId="3" borderId="54"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3" borderId="6" xfId="0" applyFont="1" applyFill="1" applyBorder="1" applyAlignment="1" applyProtection="1">
      <alignment horizontal="left" vertical="center" wrapText="1"/>
      <protection locked="0"/>
    </xf>
    <xf numFmtId="0" fontId="36" fillId="3" borderId="5"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protection locked="0"/>
    </xf>
    <xf numFmtId="0" fontId="36" fillId="3" borderId="25" xfId="0" applyFont="1" applyFill="1" applyBorder="1" applyAlignment="1" applyProtection="1">
      <alignment horizontal="left" vertical="center" wrapText="1"/>
      <protection locked="0"/>
    </xf>
    <xf numFmtId="0" fontId="36" fillId="3" borderId="26" xfId="0" applyFont="1" applyFill="1" applyBorder="1" applyAlignment="1" applyProtection="1">
      <alignment horizontal="left" vertical="center" wrapText="1"/>
      <protection locked="0"/>
    </xf>
    <xf numFmtId="0" fontId="36" fillId="3" borderId="27" xfId="0" applyFont="1" applyFill="1" applyBorder="1" applyAlignment="1" applyProtection="1">
      <alignment horizontal="left" vertical="center" wrapText="1"/>
      <protection locked="0"/>
    </xf>
    <xf numFmtId="58" fontId="4" fillId="3" borderId="8" xfId="0" applyNumberFormat="1" applyFont="1" applyFill="1" applyBorder="1" applyAlignment="1" applyProtection="1">
      <alignment horizontal="center" vertical="center"/>
      <protection locked="0"/>
    </xf>
    <xf numFmtId="58" fontId="4" fillId="3" borderId="9" xfId="0" applyNumberFormat="1" applyFont="1" applyFill="1" applyBorder="1" applyAlignment="1" applyProtection="1">
      <alignment horizontal="center" vertical="center"/>
      <protection locked="0"/>
    </xf>
    <xf numFmtId="58" fontId="4" fillId="3" borderId="10" xfId="0" applyNumberFormat="1" applyFont="1" applyFill="1" applyBorder="1" applyAlignment="1" applyProtection="1">
      <alignment horizontal="center" vertical="center"/>
      <protection locked="0"/>
    </xf>
    <xf numFmtId="0" fontId="10" fillId="2" borderId="11"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10" fillId="2" borderId="39" xfId="0" applyFont="1" applyFill="1" applyBorder="1" applyAlignment="1" applyProtection="1">
      <alignment vertical="center" wrapText="1"/>
      <protection locked="0"/>
    </xf>
    <xf numFmtId="0" fontId="10" fillId="2" borderId="40" xfId="0" applyFont="1" applyFill="1" applyBorder="1" applyAlignment="1" applyProtection="1">
      <alignment vertical="center" wrapText="1"/>
      <protection locked="0"/>
    </xf>
    <xf numFmtId="0" fontId="10" fillId="2" borderId="41" xfId="0" applyFont="1" applyFill="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39158</xdr:colOff>
      <xdr:row>46</xdr:row>
      <xdr:rowOff>47626</xdr:rowOff>
    </xdr:from>
    <xdr:to>
      <xdr:col>42</xdr:col>
      <xdr:colOff>239183</xdr:colOff>
      <xdr:row>49</xdr:row>
      <xdr:rowOff>110066</xdr:rowOff>
    </xdr:to>
    <xdr:sp macro="" textlink="">
      <xdr:nvSpPr>
        <xdr:cNvPr id="3" name="大かっこ 2">
          <a:extLst>
            <a:ext uri="{FF2B5EF4-FFF2-40B4-BE49-F238E27FC236}">
              <a16:creationId xmlns:a16="http://schemas.microsoft.com/office/drawing/2014/main" id="{FFC96EA1-101E-47A9-906E-ED05948BF98C}"/>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47626</xdr:rowOff>
    </xdr:from>
    <xdr:to>
      <xdr:col>42</xdr:col>
      <xdr:colOff>239183</xdr:colOff>
      <xdr:row>57</xdr:row>
      <xdr:rowOff>110066</xdr:rowOff>
    </xdr:to>
    <xdr:sp macro="" textlink="">
      <xdr:nvSpPr>
        <xdr:cNvPr id="8" name="大かっこ 7">
          <a:extLst>
            <a:ext uri="{FF2B5EF4-FFF2-40B4-BE49-F238E27FC236}">
              <a16:creationId xmlns:a16="http://schemas.microsoft.com/office/drawing/2014/main" id="{6AC3AE8F-72A0-44D4-B212-BC39A33D7542}"/>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62</xdr:row>
      <xdr:rowOff>47626</xdr:rowOff>
    </xdr:from>
    <xdr:to>
      <xdr:col>42</xdr:col>
      <xdr:colOff>239183</xdr:colOff>
      <xdr:row>65</xdr:row>
      <xdr:rowOff>110066</xdr:rowOff>
    </xdr:to>
    <xdr:sp macro="" textlink="">
      <xdr:nvSpPr>
        <xdr:cNvPr id="10" name="大かっこ 9">
          <a:extLst>
            <a:ext uri="{FF2B5EF4-FFF2-40B4-BE49-F238E27FC236}">
              <a16:creationId xmlns:a16="http://schemas.microsoft.com/office/drawing/2014/main" id="{E78F59DD-6098-4281-9523-943C9E6AB14E}"/>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70</xdr:row>
      <xdr:rowOff>47626</xdr:rowOff>
    </xdr:from>
    <xdr:to>
      <xdr:col>42</xdr:col>
      <xdr:colOff>239183</xdr:colOff>
      <xdr:row>73</xdr:row>
      <xdr:rowOff>110066</xdr:rowOff>
    </xdr:to>
    <xdr:sp macro="" textlink="">
      <xdr:nvSpPr>
        <xdr:cNvPr id="11" name="大かっこ 10">
          <a:extLst>
            <a:ext uri="{FF2B5EF4-FFF2-40B4-BE49-F238E27FC236}">
              <a16:creationId xmlns:a16="http://schemas.microsoft.com/office/drawing/2014/main" id="{9B8722B7-7329-445C-B3E8-9803E506AB7B}"/>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78</xdr:row>
      <xdr:rowOff>47626</xdr:rowOff>
    </xdr:from>
    <xdr:to>
      <xdr:col>42</xdr:col>
      <xdr:colOff>239183</xdr:colOff>
      <xdr:row>81</xdr:row>
      <xdr:rowOff>110066</xdr:rowOff>
    </xdr:to>
    <xdr:sp macro="" textlink="">
      <xdr:nvSpPr>
        <xdr:cNvPr id="12" name="大かっこ 11">
          <a:extLst>
            <a:ext uri="{FF2B5EF4-FFF2-40B4-BE49-F238E27FC236}">
              <a16:creationId xmlns:a16="http://schemas.microsoft.com/office/drawing/2014/main" id="{2E84B6D3-046E-4B96-8B5D-38AA6049B389}"/>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46</xdr:row>
      <xdr:rowOff>47626</xdr:rowOff>
    </xdr:from>
    <xdr:to>
      <xdr:col>42</xdr:col>
      <xdr:colOff>239183</xdr:colOff>
      <xdr:row>49</xdr:row>
      <xdr:rowOff>110066</xdr:rowOff>
    </xdr:to>
    <xdr:sp macro="" textlink="">
      <xdr:nvSpPr>
        <xdr:cNvPr id="2" name="大かっこ 1">
          <a:extLst>
            <a:ext uri="{FF2B5EF4-FFF2-40B4-BE49-F238E27FC236}">
              <a16:creationId xmlns:a16="http://schemas.microsoft.com/office/drawing/2014/main" id="{3DA2E696-F683-4ABA-B420-EDADCDD146A4}"/>
            </a:ext>
          </a:extLst>
        </xdr:cNvPr>
        <xdr:cNvSpPr/>
      </xdr:nvSpPr>
      <xdr:spPr>
        <a:xfrm>
          <a:off x="12429278" y="9603106"/>
          <a:ext cx="977265" cy="64156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47626</xdr:rowOff>
    </xdr:from>
    <xdr:to>
      <xdr:col>42</xdr:col>
      <xdr:colOff>239183</xdr:colOff>
      <xdr:row>57</xdr:row>
      <xdr:rowOff>110066</xdr:rowOff>
    </xdr:to>
    <xdr:sp macro="" textlink="">
      <xdr:nvSpPr>
        <xdr:cNvPr id="3" name="大かっこ 2">
          <a:extLst>
            <a:ext uri="{FF2B5EF4-FFF2-40B4-BE49-F238E27FC236}">
              <a16:creationId xmlns:a16="http://schemas.microsoft.com/office/drawing/2014/main" id="{78F9E815-D8CD-4B0B-B39D-A834A2BD6BC8}"/>
            </a:ext>
          </a:extLst>
        </xdr:cNvPr>
        <xdr:cNvSpPr/>
      </xdr:nvSpPr>
      <xdr:spPr>
        <a:xfrm>
          <a:off x="12429278" y="111728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62</xdr:row>
      <xdr:rowOff>47626</xdr:rowOff>
    </xdr:from>
    <xdr:to>
      <xdr:col>42</xdr:col>
      <xdr:colOff>239183</xdr:colOff>
      <xdr:row>65</xdr:row>
      <xdr:rowOff>110066</xdr:rowOff>
    </xdr:to>
    <xdr:sp macro="" textlink="">
      <xdr:nvSpPr>
        <xdr:cNvPr id="4" name="大かっこ 3">
          <a:extLst>
            <a:ext uri="{FF2B5EF4-FFF2-40B4-BE49-F238E27FC236}">
              <a16:creationId xmlns:a16="http://schemas.microsoft.com/office/drawing/2014/main" id="{B72EB506-B949-48CA-B29A-B51C408FA5AE}"/>
            </a:ext>
          </a:extLst>
        </xdr:cNvPr>
        <xdr:cNvSpPr/>
      </xdr:nvSpPr>
      <xdr:spPr>
        <a:xfrm>
          <a:off x="12429278" y="127349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70</xdr:row>
      <xdr:rowOff>47626</xdr:rowOff>
    </xdr:from>
    <xdr:to>
      <xdr:col>42</xdr:col>
      <xdr:colOff>239183</xdr:colOff>
      <xdr:row>73</xdr:row>
      <xdr:rowOff>110066</xdr:rowOff>
    </xdr:to>
    <xdr:sp macro="" textlink="">
      <xdr:nvSpPr>
        <xdr:cNvPr id="5" name="大かっこ 4">
          <a:extLst>
            <a:ext uri="{FF2B5EF4-FFF2-40B4-BE49-F238E27FC236}">
              <a16:creationId xmlns:a16="http://schemas.microsoft.com/office/drawing/2014/main" id="{C0517122-32A0-4B02-9A19-9F8B28B98002}"/>
            </a:ext>
          </a:extLst>
        </xdr:cNvPr>
        <xdr:cNvSpPr/>
      </xdr:nvSpPr>
      <xdr:spPr>
        <a:xfrm>
          <a:off x="12429278" y="142970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78</xdr:row>
      <xdr:rowOff>47626</xdr:rowOff>
    </xdr:from>
    <xdr:to>
      <xdr:col>42</xdr:col>
      <xdr:colOff>239183</xdr:colOff>
      <xdr:row>81</xdr:row>
      <xdr:rowOff>110066</xdr:rowOff>
    </xdr:to>
    <xdr:sp macro="" textlink="">
      <xdr:nvSpPr>
        <xdr:cNvPr id="6" name="大かっこ 5">
          <a:extLst>
            <a:ext uri="{FF2B5EF4-FFF2-40B4-BE49-F238E27FC236}">
              <a16:creationId xmlns:a16="http://schemas.microsoft.com/office/drawing/2014/main" id="{C2362346-1C30-4BB5-8876-5378479DE456}"/>
            </a:ext>
          </a:extLst>
        </xdr:cNvPr>
        <xdr:cNvSpPr/>
      </xdr:nvSpPr>
      <xdr:spPr>
        <a:xfrm>
          <a:off x="12429278" y="158591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131658</xdr:colOff>
      <xdr:row>0</xdr:row>
      <xdr:rowOff>85091</xdr:rowOff>
    </xdr:from>
    <xdr:to>
      <xdr:col>45</xdr:col>
      <xdr:colOff>1906</xdr:colOff>
      <xdr:row>3</xdr:row>
      <xdr:rowOff>33203</xdr:rowOff>
    </xdr:to>
    <xdr:sp macro="" textlink="">
      <xdr:nvSpPr>
        <xdr:cNvPr id="7" name="四角形: 角を丸くする 6">
          <a:extLst>
            <a:ext uri="{FF2B5EF4-FFF2-40B4-BE49-F238E27FC236}">
              <a16:creationId xmlns:a16="http://schemas.microsoft.com/office/drawing/2014/main" id="{CF784E36-2C8F-429E-AFAC-B1F831D744BA}"/>
            </a:ext>
          </a:extLst>
        </xdr:cNvPr>
        <xdr:cNvSpPr/>
      </xdr:nvSpPr>
      <xdr:spPr>
        <a:xfrm>
          <a:off x="11424075" y="85091"/>
          <a:ext cx="1955164" cy="519612"/>
        </a:xfrm>
        <a:prstGeom prst="roundRect">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25</xdr:col>
      <xdr:colOff>91440</xdr:colOff>
      <xdr:row>46</xdr:row>
      <xdr:rowOff>96311</xdr:rowOff>
    </xdr:from>
    <xdr:to>
      <xdr:col>29</xdr:col>
      <xdr:colOff>210608</xdr:colOff>
      <xdr:row>51</xdr:row>
      <xdr:rowOff>10584</xdr:rowOff>
    </xdr:to>
    <xdr:sp macro="" textlink="">
      <xdr:nvSpPr>
        <xdr:cNvPr id="8" name="吹き出し: 四角形 7">
          <a:extLst>
            <a:ext uri="{FF2B5EF4-FFF2-40B4-BE49-F238E27FC236}">
              <a16:creationId xmlns:a16="http://schemas.microsoft.com/office/drawing/2014/main" id="{301A4885-E92A-1925-6505-3CEED34B133C}"/>
            </a:ext>
          </a:extLst>
        </xdr:cNvPr>
        <xdr:cNvSpPr/>
      </xdr:nvSpPr>
      <xdr:spPr>
        <a:xfrm>
          <a:off x="7944273" y="9885894"/>
          <a:ext cx="1484418" cy="898523"/>
        </a:xfrm>
        <a:prstGeom prst="wedgeRectCallout">
          <a:avLst>
            <a:gd name="adj1" fmla="val -5002"/>
            <a:gd name="adj2" fmla="val -67407"/>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ゴシック" panose="020B0400000000000000" pitchFamily="50" charset="-128"/>
              <a:ea typeface="BIZ UDPゴシック" panose="020B0400000000000000" pitchFamily="50" charset="-128"/>
            </a:rPr>
            <a:t>従業員の</a:t>
          </a:r>
          <a:r>
            <a:rPr kumimoji="1" lang="en-US" altLang="ja-JP" sz="900">
              <a:solidFill>
                <a:srgbClr val="FF0000"/>
              </a:solidFill>
              <a:latin typeface="BIZ UDPゴシック" panose="020B0400000000000000" pitchFamily="50" charset="-128"/>
              <a:ea typeface="BIZ UDPゴシック" panose="020B0400000000000000" pitchFamily="50" charset="-128"/>
            </a:rPr>
            <a:t>10</a:t>
          </a:r>
          <a:r>
            <a:rPr kumimoji="1" lang="ja-JP" altLang="en-US" sz="900">
              <a:solidFill>
                <a:srgbClr val="FF0000"/>
              </a:solidFill>
              <a:latin typeface="BIZ UDPゴシック" panose="020B0400000000000000" pitchFamily="50" charset="-128"/>
              <a:ea typeface="BIZ UDPゴシック" panose="020B0400000000000000" pitchFamily="50" charset="-128"/>
            </a:rPr>
            <a:t>月分以降の返還に対する支給額を記載してください。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翌月払いの場合は</a:t>
          </a:r>
          <a:r>
            <a:rPr kumimoji="1" lang="en-US" altLang="ja-JP" sz="900">
              <a:solidFill>
                <a:srgbClr val="FF0000"/>
              </a:solidFill>
              <a:latin typeface="BIZ UDPゴシック" panose="020B0400000000000000" pitchFamily="50" charset="-128"/>
              <a:ea typeface="BIZ UDPゴシック" panose="020B0400000000000000" pitchFamily="50" charset="-128"/>
            </a:rPr>
            <a:t>11</a:t>
          </a:r>
          <a:r>
            <a:rPr kumimoji="1" lang="ja-JP" altLang="en-US" sz="900">
              <a:solidFill>
                <a:srgbClr val="FF0000"/>
              </a:solidFill>
              <a:latin typeface="BIZ UDPゴシック" panose="020B0400000000000000" pitchFamily="50" charset="-128"/>
              <a:ea typeface="BIZ UDPゴシック" panose="020B0400000000000000" pitchFamily="50" charset="-128"/>
            </a:rPr>
            <a:t>月以降の支給額を記載</a:t>
          </a:r>
          <a:r>
            <a:rPr kumimoji="1" lang="en-US" altLang="ja-JP" sz="900">
              <a:solidFill>
                <a:srgbClr val="FF0000"/>
              </a:solidFill>
              <a:latin typeface="BIZ UDPゴシック" panose="020B0400000000000000" pitchFamily="50" charset="-128"/>
              <a:ea typeface="BIZ UDPゴシック" panose="020B0400000000000000" pitchFamily="50" charset="-128"/>
            </a:rPr>
            <a:t>)</a:t>
          </a:r>
          <a:endParaRPr kumimoji="1" lang="ja-JP" altLang="en-US" sz="9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39</xdr:col>
      <xdr:colOff>39158</xdr:colOff>
      <xdr:row>70</xdr:row>
      <xdr:rowOff>47626</xdr:rowOff>
    </xdr:from>
    <xdr:to>
      <xdr:col>42</xdr:col>
      <xdr:colOff>239183</xdr:colOff>
      <xdr:row>73</xdr:row>
      <xdr:rowOff>110066</xdr:rowOff>
    </xdr:to>
    <xdr:sp macro="" textlink="">
      <xdr:nvSpPr>
        <xdr:cNvPr id="9" name="大かっこ 8">
          <a:extLst>
            <a:ext uri="{FF2B5EF4-FFF2-40B4-BE49-F238E27FC236}">
              <a16:creationId xmlns:a16="http://schemas.microsoft.com/office/drawing/2014/main" id="{AC794A94-5CC5-4819-8579-2AF848D78B3D}"/>
            </a:ext>
          </a:extLst>
        </xdr:cNvPr>
        <xdr:cNvSpPr/>
      </xdr:nvSpPr>
      <xdr:spPr>
        <a:xfrm>
          <a:off x="12485158" y="12908493"/>
          <a:ext cx="987425" cy="629706"/>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304800</xdr:colOff>
      <xdr:row>71</xdr:row>
      <xdr:rowOff>59267</xdr:rowOff>
    </xdr:from>
    <xdr:to>
      <xdr:col>24</xdr:col>
      <xdr:colOff>313267</xdr:colOff>
      <xdr:row>76</xdr:row>
      <xdr:rowOff>118533</xdr:rowOff>
    </xdr:to>
    <xdr:sp macro="" textlink="">
      <xdr:nvSpPr>
        <xdr:cNvPr id="10" name="吹き出し: 四角形 9">
          <a:extLst>
            <a:ext uri="{FF2B5EF4-FFF2-40B4-BE49-F238E27FC236}">
              <a16:creationId xmlns:a16="http://schemas.microsoft.com/office/drawing/2014/main" id="{E6983F50-7153-46AF-BD69-E4FF5F1F02B5}"/>
            </a:ext>
          </a:extLst>
        </xdr:cNvPr>
        <xdr:cNvSpPr/>
      </xdr:nvSpPr>
      <xdr:spPr>
        <a:xfrm>
          <a:off x="6104467" y="14655800"/>
          <a:ext cx="1718733" cy="1016000"/>
        </a:xfrm>
        <a:prstGeom prst="wedgeRectCallout">
          <a:avLst>
            <a:gd name="adj1" fmla="val -5002"/>
            <a:gd name="adj2" fmla="val -67407"/>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rgbClr val="FF0000"/>
              </a:solidFill>
              <a:latin typeface="BIZ UDPゴシック" panose="020B0400000000000000" pitchFamily="50" charset="-128"/>
              <a:ea typeface="BIZ UDPゴシック" panose="020B0400000000000000" pitchFamily="50" charset="-128"/>
            </a:rPr>
            <a:t>毎月返還と賞与月返還を併用している場合、計算式は削除、セルを統合して、手入力にて、毎月返還分（◯円</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か月）、賞与返還分（◯円</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回）のように記入願います。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76200</xdr:colOff>
      <xdr:row>71</xdr:row>
      <xdr:rowOff>76200</xdr:rowOff>
    </xdr:from>
    <xdr:to>
      <xdr:col>31</xdr:col>
      <xdr:colOff>50799</xdr:colOff>
      <xdr:row>76</xdr:row>
      <xdr:rowOff>143933</xdr:rowOff>
    </xdr:to>
    <xdr:sp macro="" textlink="">
      <xdr:nvSpPr>
        <xdr:cNvPr id="11" name="吹き出し: 四角形 10">
          <a:extLst>
            <a:ext uri="{FF2B5EF4-FFF2-40B4-BE49-F238E27FC236}">
              <a16:creationId xmlns:a16="http://schemas.microsoft.com/office/drawing/2014/main" id="{8055B258-0E01-4582-745D-27F468612A73}"/>
            </a:ext>
          </a:extLst>
        </xdr:cNvPr>
        <xdr:cNvSpPr/>
      </xdr:nvSpPr>
      <xdr:spPr>
        <a:xfrm>
          <a:off x="7967133" y="14672733"/>
          <a:ext cx="1718733" cy="1024467"/>
        </a:xfrm>
        <a:prstGeom prst="wedgeRectCallout">
          <a:avLst>
            <a:gd name="adj1" fmla="val -5002"/>
            <a:gd name="adj2" fmla="val -67407"/>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900">
              <a:solidFill>
                <a:srgbClr val="FF0000"/>
              </a:solidFill>
              <a:latin typeface="BIZ UDPゴシック" panose="020B0400000000000000" pitchFamily="50" charset="-128"/>
              <a:ea typeface="BIZ UDPゴシック" panose="020B0400000000000000" pitchFamily="50" charset="-128"/>
            </a:rPr>
            <a:t>毎月支給と賞与月支給を併用している場合、計算式は削除、セルを統合して、手入力にて、毎月支給分（◯円</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か月）、賞与支給分（◯円</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回）のように記入願います。</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C06-7FEA-4526-9C71-98CB58FD0005}">
  <sheetPr>
    <tabColor rgb="FFFF0000"/>
    <pageSetUpPr fitToPage="1"/>
  </sheetPr>
  <dimension ref="A1:AV89"/>
  <sheetViews>
    <sheetView tabSelected="1" view="pageBreakPreview" zoomScale="90" zoomScaleNormal="100" zoomScaleSheetLayoutView="90" workbookViewId="0">
      <selection activeCell="B33" sqref="B33"/>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1" width="3.2187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6.33203125" style="4" customWidth="1"/>
    <col min="21" max="21" width="2" style="4" customWidth="1"/>
    <col min="22"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8.33203125" style="4" customWidth="1"/>
    <col min="36" max="36" width="2.6640625" style="4" customWidth="1"/>
    <col min="37" max="37" width="5" style="4" customWidth="1"/>
    <col min="38" max="38" width="6.109375" style="4" customWidth="1"/>
    <col min="39" max="39" width="4.44140625" style="4" customWidth="1"/>
    <col min="40" max="43" width="3.77734375" style="4" customWidth="1"/>
    <col min="44" max="44" width="11.77734375" style="4" customWidth="1"/>
    <col min="45" max="45" width="12.21875" style="4" customWidth="1"/>
    <col min="46" max="46" width="3.77734375" style="4" customWidth="1"/>
    <col min="47" max="47" width="10.77734375" style="4" hidden="1" customWidth="1"/>
    <col min="48" max="48" width="9.77734375" style="4" customWidth="1"/>
    <col min="49" max="16384" width="8.88671875" style="1"/>
  </cols>
  <sheetData>
    <row r="1" spans="1:47"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f>EDATE(M37,1)</f>
        <v>31</v>
      </c>
    </row>
    <row r="2" spans="1:47" ht="16.2" x14ac:dyDescent="0.2">
      <c r="A2" s="2"/>
      <c r="B2" s="5" t="s">
        <v>99</v>
      </c>
      <c r="C2" s="2"/>
      <c r="D2" s="5" t="s">
        <v>109</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7" ht="16.2" x14ac:dyDescent="0.2">
      <c r="A3" s="2"/>
      <c r="B3" s="5"/>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7" ht="20.25" customHeight="1" x14ac:dyDescent="0.2">
      <c r="A4" s="2"/>
      <c r="B4" s="120" t="s">
        <v>95</v>
      </c>
      <c r="C4" s="37"/>
      <c r="D4" s="2" t="s">
        <v>96</v>
      </c>
      <c r="E4" s="2"/>
      <c r="G4" s="2"/>
      <c r="H4" s="2"/>
      <c r="I4" s="2"/>
      <c r="J4" s="2"/>
      <c r="K4" s="2"/>
      <c r="L4" s="2"/>
      <c r="M4" s="117"/>
      <c r="N4" s="2" t="s">
        <v>93</v>
      </c>
      <c r="O4" s="2"/>
      <c r="P4" s="2"/>
      <c r="Q4" s="118"/>
      <c r="R4" s="2" t="s">
        <v>94</v>
      </c>
      <c r="S4" s="2"/>
      <c r="T4" s="2"/>
      <c r="U4" s="2"/>
      <c r="V4" s="2"/>
      <c r="W4" s="2"/>
      <c r="X4" s="2"/>
      <c r="Y4" s="2"/>
      <c r="Z4" s="2"/>
      <c r="AA4" s="2"/>
      <c r="AB4" s="2"/>
      <c r="AC4" s="2"/>
      <c r="AD4" s="2"/>
      <c r="AE4" s="2"/>
      <c r="AF4" s="2"/>
      <c r="AG4" s="2"/>
      <c r="AH4" s="2"/>
      <c r="AI4" s="119"/>
      <c r="AJ4" s="119"/>
      <c r="AK4" s="119"/>
      <c r="AL4" s="119"/>
      <c r="AM4" s="119"/>
      <c r="AN4" s="119"/>
      <c r="AO4" s="119"/>
      <c r="AP4" s="119"/>
      <c r="AQ4" s="119"/>
      <c r="AR4" s="2"/>
      <c r="AS4" s="2"/>
      <c r="AT4" s="2"/>
    </row>
    <row r="5" spans="1:47" ht="16.2" customHeight="1" x14ac:dyDescent="0.2">
      <c r="A5" s="2"/>
      <c r="B5" s="84"/>
      <c r="C5" s="85"/>
      <c r="D5" s="85"/>
      <c r="E5" s="85"/>
      <c r="F5" s="85"/>
      <c r="G5" s="85"/>
      <c r="H5" s="85"/>
      <c r="I5" s="85"/>
      <c r="J5" s="85"/>
      <c r="K5" s="85"/>
      <c r="L5" s="85"/>
      <c r="M5" s="86"/>
      <c r="N5" s="238"/>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40"/>
      <c r="AR5" s="2"/>
      <c r="AS5" s="2"/>
      <c r="AT5" s="2"/>
    </row>
    <row r="6" spans="1:47" ht="22.5" customHeight="1" x14ac:dyDescent="0.2">
      <c r="A6" s="2"/>
      <c r="B6" s="87"/>
      <c r="C6" s="88"/>
      <c r="D6" s="195" t="s">
        <v>35</v>
      </c>
      <c r="E6" s="195"/>
      <c r="F6" s="195"/>
      <c r="G6" s="195"/>
      <c r="H6" s="195"/>
      <c r="I6" s="195"/>
      <c r="J6" s="195"/>
      <c r="K6" s="195"/>
      <c r="L6" s="195"/>
      <c r="M6" s="89"/>
      <c r="N6" s="241"/>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42"/>
      <c r="AR6" s="2"/>
      <c r="AS6" s="2"/>
      <c r="AT6" s="2"/>
    </row>
    <row r="7" spans="1:47" ht="21" customHeight="1" x14ac:dyDescent="0.2">
      <c r="A7" s="2"/>
      <c r="B7" s="90"/>
      <c r="C7" s="91"/>
      <c r="D7" s="92"/>
      <c r="E7" s="92"/>
      <c r="F7" s="92"/>
      <c r="G7" s="92"/>
      <c r="H7" s="92"/>
      <c r="I7" s="92"/>
      <c r="J7" s="92"/>
      <c r="K7" s="92"/>
      <c r="L7" s="92"/>
      <c r="M7" s="91"/>
      <c r="N7" s="243"/>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5"/>
      <c r="AR7" s="2"/>
      <c r="AS7" s="2"/>
      <c r="AT7" s="2"/>
      <c r="AU7" s="2"/>
    </row>
    <row r="8" spans="1:47" ht="7.5" customHeight="1" x14ac:dyDescent="0.2">
      <c r="A8" s="2"/>
      <c r="B8" s="84"/>
      <c r="C8" s="85"/>
      <c r="D8" s="85"/>
      <c r="E8" s="85"/>
      <c r="F8" s="85"/>
      <c r="G8" s="85"/>
      <c r="H8" s="85"/>
      <c r="I8" s="85"/>
      <c r="J8" s="85"/>
      <c r="K8" s="85"/>
      <c r="L8" s="85"/>
      <c r="M8" s="86"/>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c r="AT8" s="2"/>
    </row>
    <row r="9" spans="1:47" ht="22.5" customHeight="1" x14ac:dyDescent="0.2">
      <c r="A9" s="2"/>
      <c r="B9" s="191">
        <v>1</v>
      </c>
      <c r="C9" s="192" t="s">
        <v>29</v>
      </c>
      <c r="D9" s="195" t="s">
        <v>27</v>
      </c>
      <c r="E9" s="195"/>
      <c r="F9" s="195"/>
      <c r="G9" s="195"/>
      <c r="H9" s="195"/>
      <c r="I9" s="195"/>
      <c r="J9" s="195"/>
      <c r="K9" s="195"/>
      <c r="L9" s="195"/>
      <c r="M9" s="89"/>
      <c r="N9" s="14"/>
      <c r="O9" s="22"/>
      <c r="P9" s="23" t="s">
        <v>18</v>
      </c>
      <c r="Q9" s="6"/>
      <c r="R9" s="6"/>
      <c r="S9" s="6"/>
      <c r="T9" s="6"/>
      <c r="U9" s="2"/>
      <c r="V9" s="23" t="s">
        <v>39</v>
      </c>
      <c r="W9" s="27"/>
      <c r="X9" s="23" t="s">
        <v>40</v>
      </c>
      <c r="Y9" s="23"/>
      <c r="Z9" s="23"/>
      <c r="AA9" s="23"/>
      <c r="AB9" s="208" t="s">
        <v>21</v>
      </c>
      <c r="AC9" s="210" t="s">
        <v>100</v>
      </c>
      <c r="AD9" s="210"/>
      <c r="AE9" s="210"/>
      <c r="AF9" s="210"/>
      <c r="AG9" s="210"/>
      <c r="AH9" s="210"/>
      <c r="AI9" s="210"/>
      <c r="AJ9" s="210"/>
      <c r="AK9" s="210"/>
      <c r="AL9" s="210"/>
      <c r="AM9" s="206" t="s">
        <v>22</v>
      </c>
      <c r="AN9" s="2"/>
      <c r="AO9" s="2"/>
      <c r="AP9" s="2"/>
      <c r="AQ9" s="24"/>
      <c r="AR9" s="2"/>
      <c r="AS9" s="2"/>
      <c r="AT9" s="2"/>
    </row>
    <row r="10" spans="1:47" ht="22.5" customHeight="1" x14ac:dyDescent="0.2">
      <c r="A10" s="2"/>
      <c r="B10" s="191"/>
      <c r="C10" s="194"/>
      <c r="D10" s="195"/>
      <c r="E10" s="195"/>
      <c r="F10" s="195"/>
      <c r="G10" s="195"/>
      <c r="H10" s="195"/>
      <c r="I10" s="195"/>
      <c r="J10" s="195"/>
      <c r="K10" s="195"/>
      <c r="L10" s="195"/>
      <c r="M10" s="93"/>
      <c r="N10" s="25"/>
      <c r="O10" s="26" t="s">
        <v>29</v>
      </c>
      <c r="P10" s="23" t="s">
        <v>20</v>
      </c>
      <c r="Q10" s="23"/>
      <c r="R10" s="27"/>
      <c r="S10" s="23" t="s">
        <v>19</v>
      </c>
      <c r="T10" s="6"/>
      <c r="U10" s="2"/>
      <c r="V10" s="121" t="s">
        <v>97</v>
      </c>
      <c r="W10" s="121"/>
      <c r="X10" s="121"/>
      <c r="Y10" s="117"/>
      <c r="Z10" s="117"/>
      <c r="AA10" s="5"/>
      <c r="AB10" s="208"/>
      <c r="AC10" s="210"/>
      <c r="AD10" s="210"/>
      <c r="AE10" s="210"/>
      <c r="AF10" s="210"/>
      <c r="AG10" s="210"/>
      <c r="AH10" s="210"/>
      <c r="AI10" s="210"/>
      <c r="AJ10" s="210"/>
      <c r="AK10" s="210"/>
      <c r="AL10" s="210"/>
      <c r="AM10" s="206"/>
      <c r="AN10" s="23" t="s">
        <v>15</v>
      </c>
      <c r="AO10" s="2"/>
      <c r="AP10" s="2"/>
      <c r="AQ10" s="24"/>
      <c r="AR10" s="2"/>
      <c r="AS10" s="2"/>
      <c r="AT10" s="2"/>
      <c r="AU10" s="2"/>
    </row>
    <row r="11" spans="1:47" ht="16.8" customHeight="1" x14ac:dyDescent="0.2">
      <c r="A11" s="2"/>
      <c r="B11" s="90"/>
      <c r="C11" s="91"/>
      <c r="D11" s="92"/>
      <c r="E11" s="92"/>
      <c r="F11" s="92"/>
      <c r="G11" s="92"/>
      <c r="H11" s="92"/>
      <c r="I11" s="92"/>
      <c r="J11" s="92"/>
      <c r="K11" s="92"/>
      <c r="L11" s="92"/>
      <c r="M11" s="91"/>
      <c r="N11" s="16"/>
      <c r="O11" s="19"/>
      <c r="P11" s="19"/>
      <c r="Q11" s="19"/>
      <c r="R11" s="19"/>
      <c r="S11" s="19"/>
      <c r="T11" s="19"/>
      <c r="U11" s="19"/>
      <c r="V11" s="19"/>
      <c r="W11" s="19"/>
      <c r="X11" s="20"/>
      <c r="Y11" s="20"/>
      <c r="Z11" s="17"/>
      <c r="AA11" s="17"/>
      <c r="AB11" s="209"/>
      <c r="AC11" s="211"/>
      <c r="AD11" s="211"/>
      <c r="AE11" s="211"/>
      <c r="AF11" s="211"/>
      <c r="AG11" s="211"/>
      <c r="AH11" s="211"/>
      <c r="AI11" s="211"/>
      <c r="AJ11" s="211"/>
      <c r="AK11" s="211"/>
      <c r="AL11" s="211"/>
      <c r="AM11" s="207"/>
      <c r="AN11" s="28"/>
      <c r="AO11" s="28"/>
      <c r="AP11" s="28"/>
      <c r="AQ11" s="29"/>
      <c r="AR11" s="2"/>
      <c r="AS11" s="2"/>
      <c r="AT11" s="2"/>
      <c r="AU11" s="2"/>
    </row>
    <row r="12" spans="1:47" ht="7.5" customHeight="1" x14ac:dyDescent="0.2">
      <c r="A12" s="2"/>
      <c r="B12" s="94"/>
      <c r="C12" s="93"/>
      <c r="D12" s="93"/>
      <c r="E12" s="93"/>
      <c r="F12" s="93"/>
      <c r="G12" s="93"/>
      <c r="H12" s="93"/>
      <c r="I12" s="93"/>
      <c r="J12" s="93"/>
      <c r="K12" s="93"/>
      <c r="L12" s="93"/>
      <c r="M12" s="93"/>
      <c r="N12" s="25"/>
      <c r="O12" s="30"/>
      <c r="P12" s="30"/>
      <c r="Q12" s="30"/>
      <c r="R12" s="30"/>
      <c r="S12" s="30"/>
      <c r="T12" s="30"/>
      <c r="U12" s="30"/>
      <c r="V12" s="30"/>
      <c r="W12" s="30"/>
      <c r="X12" s="2"/>
      <c r="Y12" s="2"/>
      <c r="Z12" s="5"/>
      <c r="AA12" s="5"/>
      <c r="AC12" s="5"/>
      <c r="AD12" s="5"/>
      <c r="AE12" s="5"/>
      <c r="AF12" s="5"/>
      <c r="AG12" s="5"/>
      <c r="AH12" s="5"/>
      <c r="AI12" s="5"/>
      <c r="AJ12" s="5"/>
      <c r="AK12" s="2"/>
      <c r="AL12" s="2"/>
      <c r="AM12" s="2"/>
      <c r="AN12" s="2"/>
      <c r="AO12" s="2"/>
      <c r="AP12" s="2"/>
      <c r="AQ12" s="24"/>
      <c r="AR12" s="2"/>
      <c r="AS12" s="2"/>
      <c r="AT12" s="2"/>
      <c r="AU12" s="2"/>
    </row>
    <row r="13" spans="1:47" ht="10.5" customHeight="1" x14ac:dyDescent="0.2">
      <c r="A13" s="2"/>
      <c r="B13" s="191">
        <v>2</v>
      </c>
      <c r="C13" s="192" t="s">
        <v>29</v>
      </c>
      <c r="D13" s="195" t="s">
        <v>16</v>
      </c>
      <c r="E13" s="195"/>
      <c r="F13" s="195"/>
      <c r="G13" s="195"/>
      <c r="H13" s="195"/>
      <c r="I13" s="195"/>
      <c r="J13" s="195"/>
      <c r="K13" s="195"/>
      <c r="L13" s="195"/>
      <c r="M13" s="93"/>
      <c r="N13" s="25"/>
      <c r="O13" s="30"/>
      <c r="P13" s="30"/>
      <c r="Q13" s="30"/>
      <c r="R13" s="30"/>
      <c r="S13" s="30"/>
      <c r="T13" s="30"/>
      <c r="U13" s="30"/>
      <c r="V13" s="30"/>
      <c r="W13" s="30"/>
      <c r="X13" s="2"/>
      <c r="Y13" s="2"/>
      <c r="Z13" s="5"/>
      <c r="AA13" s="5"/>
      <c r="AB13" s="208" t="s">
        <v>21</v>
      </c>
      <c r="AC13" s="210" t="s">
        <v>24</v>
      </c>
      <c r="AD13" s="210"/>
      <c r="AE13" s="210"/>
      <c r="AF13" s="210"/>
      <c r="AG13" s="210"/>
      <c r="AH13" s="210"/>
      <c r="AI13" s="210"/>
      <c r="AJ13" s="210"/>
      <c r="AK13" s="210"/>
      <c r="AL13" s="210"/>
      <c r="AM13" s="206" t="s">
        <v>22</v>
      </c>
      <c r="AN13" s="2"/>
      <c r="AO13" s="2"/>
      <c r="AP13" s="2"/>
      <c r="AQ13" s="24"/>
      <c r="AR13" s="2"/>
      <c r="AS13" s="2"/>
      <c r="AT13" s="2"/>
      <c r="AU13" s="2"/>
    </row>
    <row r="14" spans="1:47" ht="19.5" customHeight="1" x14ac:dyDescent="0.2">
      <c r="A14" s="2"/>
      <c r="B14" s="191"/>
      <c r="C14" s="193"/>
      <c r="D14" s="195"/>
      <c r="E14" s="195"/>
      <c r="F14" s="195"/>
      <c r="G14" s="195"/>
      <c r="H14" s="195"/>
      <c r="I14" s="195"/>
      <c r="J14" s="195"/>
      <c r="K14" s="195"/>
      <c r="L14" s="195"/>
      <c r="M14" s="93"/>
      <c r="N14" s="25"/>
      <c r="O14" s="31" t="s">
        <v>23</v>
      </c>
      <c r="P14" s="212"/>
      <c r="Q14" s="212"/>
      <c r="R14" s="23" t="s">
        <v>40</v>
      </c>
      <c r="S14" s="30"/>
      <c r="T14" s="122" t="s">
        <v>97</v>
      </c>
      <c r="U14" s="123"/>
      <c r="V14" s="123"/>
      <c r="W14" s="123"/>
      <c r="X14" s="124"/>
      <c r="Y14" s="2"/>
      <c r="Z14" s="5"/>
      <c r="AA14" s="5"/>
      <c r="AB14" s="208"/>
      <c r="AC14" s="210"/>
      <c r="AD14" s="210"/>
      <c r="AE14" s="210"/>
      <c r="AF14" s="210"/>
      <c r="AG14" s="210"/>
      <c r="AH14" s="210"/>
      <c r="AI14" s="210"/>
      <c r="AJ14" s="210"/>
      <c r="AK14" s="210"/>
      <c r="AL14" s="210"/>
      <c r="AM14" s="206"/>
      <c r="AN14" s="23" t="s">
        <v>15</v>
      </c>
      <c r="AO14" s="2"/>
      <c r="AP14" s="2"/>
      <c r="AQ14" s="24"/>
      <c r="AR14" s="2"/>
      <c r="AS14" s="2"/>
      <c r="AT14" s="2"/>
      <c r="AU14" s="2"/>
    </row>
    <row r="15" spans="1:47" ht="16.95" customHeight="1" x14ac:dyDescent="0.2">
      <c r="A15" s="2"/>
      <c r="B15" s="191"/>
      <c r="C15" s="194"/>
      <c r="D15" s="195"/>
      <c r="E15" s="195"/>
      <c r="F15" s="195"/>
      <c r="G15" s="195"/>
      <c r="H15" s="195"/>
      <c r="I15" s="195"/>
      <c r="J15" s="195"/>
      <c r="K15" s="195"/>
      <c r="L15" s="195"/>
      <c r="M15" s="93"/>
      <c r="N15" s="25"/>
      <c r="O15" s="23"/>
      <c r="P15" s="219"/>
      <c r="Q15" s="219"/>
      <c r="R15" s="23"/>
      <c r="S15" s="23"/>
      <c r="T15" s="23"/>
      <c r="U15" s="23"/>
      <c r="V15" s="23"/>
      <c r="W15" s="23"/>
      <c r="X15" s="23"/>
      <c r="Y15" s="23"/>
      <c r="Z15" s="23"/>
      <c r="AA15" s="23"/>
      <c r="AB15" s="208"/>
      <c r="AC15" s="210"/>
      <c r="AD15" s="210"/>
      <c r="AE15" s="210"/>
      <c r="AF15" s="210"/>
      <c r="AG15" s="210"/>
      <c r="AH15" s="210"/>
      <c r="AI15" s="210"/>
      <c r="AJ15" s="210"/>
      <c r="AK15" s="210"/>
      <c r="AL15" s="210"/>
      <c r="AM15" s="206"/>
      <c r="AN15" s="32"/>
      <c r="AO15" s="32"/>
      <c r="AP15" s="32"/>
      <c r="AQ15" s="15"/>
      <c r="AR15" s="2"/>
      <c r="AS15" s="2"/>
      <c r="AT15" s="7"/>
      <c r="AU15" s="7"/>
    </row>
    <row r="16" spans="1:47" ht="7.5" customHeight="1" x14ac:dyDescent="0.2">
      <c r="A16" s="2"/>
      <c r="B16" s="90"/>
      <c r="C16" s="91"/>
      <c r="D16" s="91"/>
      <c r="E16" s="91"/>
      <c r="F16" s="91"/>
      <c r="G16" s="91"/>
      <c r="H16" s="91"/>
      <c r="I16" s="91"/>
      <c r="J16" s="91"/>
      <c r="K16" s="91"/>
      <c r="L16" s="91"/>
      <c r="M16" s="91"/>
      <c r="N16" s="16"/>
      <c r="O16" s="33"/>
      <c r="P16" s="33"/>
      <c r="Q16" s="33"/>
      <c r="R16" s="33"/>
      <c r="S16" s="33"/>
      <c r="T16" s="33"/>
      <c r="U16" s="33"/>
      <c r="V16" s="33"/>
      <c r="W16" s="33"/>
      <c r="X16" s="33"/>
      <c r="Y16" s="33"/>
      <c r="Z16" s="33"/>
      <c r="AA16" s="33"/>
      <c r="AB16" s="33"/>
      <c r="AC16" s="33"/>
      <c r="AD16" s="33"/>
      <c r="AE16" s="33"/>
      <c r="AF16" s="33"/>
      <c r="AG16" s="33"/>
      <c r="AH16" s="33"/>
      <c r="AI16" s="33"/>
      <c r="AJ16" s="33"/>
      <c r="AK16" s="28"/>
      <c r="AL16" s="28"/>
      <c r="AM16" s="33"/>
      <c r="AN16" s="28"/>
      <c r="AO16" s="28"/>
      <c r="AP16" s="28"/>
      <c r="AQ16" s="29"/>
      <c r="AR16" s="2"/>
      <c r="AS16" s="2"/>
      <c r="AT16" s="7"/>
      <c r="AU16" s="7"/>
    </row>
    <row r="17" spans="1:47" ht="7.5" customHeight="1" x14ac:dyDescent="0.2">
      <c r="A17" s="2"/>
      <c r="B17" s="94"/>
      <c r="C17" s="93"/>
      <c r="D17" s="93"/>
      <c r="E17" s="93"/>
      <c r="F17" s="93"/>
      <c r="G17" s="93"/>
      <c r="H17" s="93"/>
      <c r="I17" s="93"/>
      <c r="J17" s="93"/>
      <c r="K17" s="93"/>
      <c r="L17" s="93"/>
      <c r="M17" s="93"/>
      <c r="N17" s="25"/>
      <c r="O17" s="23"/>
      <c r="P17" s="23"/>
      <c r="Q17" s="23"/>
      <c r="R17" s="23"/>
      <c r="S17" s="23"/>
      <c r="T17" s="23"/>
      <c r="U17" s="23"/>
      <c r="V17" s="23"/>
      <c r="W17" s="23"/>
      <c r="X17" s="23"/>
      <c r="Y17" s="23"/>
      <c r="Z17" s="23"/>
      <c r="AA17" s="23"/>
      <c r="AB17" s="23"/>
      <c r="AC17" s="23"/>
      <c r="AD17" s="23"/>
      <c r="AE17" s="23"/>
      <c r="AF17" s="23"/>
      <c r="AG17" s="23"/>
      <c r="AH17" s="23"/>
      <c r="AI17" s="23"/>
      <c r="AJ17" s="23"/>
      <c r="AK17" s="32"/>
      <c r="AL17" s="32"/>
      <c r="AM17" s="23"/>
      <c r="AN17" s="32"/>
      <c r="AO17" s="32"/>
      <c r="AP17" s="32"/>
      <c r="AQ17" s="15"/>
      <c r="AR17" s="2"/>
      <c r="AS17" s="2"/>
      <c r="AT17" s="7"/>
      <c r="AU17" s="7"/>
    </row>
    <row r="18" spans="1:47" ht="10.5" customHeight="1" x14ac:dyDescent="0.2">
      <c r="A18" s="2"/>
      <c r="B18" s="191">
        <v>3</v>
      </c>
      <c r="C18" s="192" t="s">
        <v>29</v>
      </c>
      <c r="D18" s="195" t="s">
        <v>30</v>
      </c>
      <c r="E18" s="195"/>
      <c r="F18" s="195"/>
      <c r="G18" s="195"/>
      <c r="H18" s="195"/>
      <c r="I18" s="195"/>
      <c r="J18" s="195"/>
      <c r="K18" s="195"/>
      <c r="L18" s="195"/>
      <c r="M18" s="93"/>
      <c r="N18" s="25"/>
      <c r="O18" s="30"/>
      <c r="P18" s="30"/>
      <c r="Q18" s="30"/>
      <c r="R18" s="30"/>
      <c r="S18" s="30"/>
      <c r="T18" s="30"/>
      <c r="U18" s="30"/>
      <c r="V18" s="30"/>
      <c r="W18" s="30"/>
      <c r="X18" s="2"/>
      <c r="Y18" s="2"/>
      <c r="Z18" s="5"/>
      <c r="AA18" s="5"/>
      <c r="AB18" s="208" t="s">
        <v>21</v>
      </c>
      <c r="AC18" s="210" t="s">
        <v>25</v>
      </c>
      <c r="AD18" s="210"/>
      <c r="AE18" s="210"/>
      <c r="AF18" s="210"/>
      <c r="AG18" s="210"/>
      <c r="AH18" s="210"/>
      <c r="AI18" s="210"/>
      <c r="AJ18" s="210"/>
      <c r="AK18" s="210"/>
      <c r="AL18" s="210"/>
      <c r="AM18" s="206" t="s">
        <v>22</v>
      </c>
      <c r="AN18" s="2"/>
      <c r="AO18" s="2"/>
      <c r="AP18" s="2"/>
      <c r="AQ18" s="24"/>
      <c r="AR18" s="2"/>
      <c r="AS18" s="2"/>
      <c r="AT18" s="2"/>
      <c r="AU18" s="2"/>
    </row>
    <row r="19" spans="1:47" ht="19.5" customHeight="1" x14ac:dyDescent="0.2">
      <c r="A19" s="2"/>
      <c r="B19" s="191"/>
      <c r="C19" s="193"/>
      <c r="D19" s="195"/>
      <c r="E19" s="195"/>
      <c r="F19" s="195"/>
      <c r="G19" s="195"/>
      <c r="H19" s="195"/>
      <c r="I19" s="195"/>
      <c r="J19" s="195"/>
      <c r="K19" s="195"/>
      <c r="L19" s="195"/>
      <c r="M19" s="93"/>
      <c r="N19" s="25"/>
      <c r="O19" s="31" t="s">
        <v>23</v>
      </c>
      <c r="P19" s="212"/>
      <c r="Q19" s="212"/>
      <c r="R19" s="23" t="s">
        <v>40</v>
      </c>
      <c r="S19" s="30"/>
      <c r="T19" s="122" t="s">
        <v>97</v>
      </c>
      <c r="U19" s="123"/>
      <c r="V19" s="123"/>
      <c r="W19" s="123"/>
      <c r="X19" s="124"/>
      <c r="Y19" s="2"/>
      <c r="Z19" s="5"/>
      <c r="AA19" s="5"/>
      <c r="AB19" s="208"/>
      <c r="AC19" s="210"/>
      <c r="AD19" s="210"/>
      <c r="AE19" s="210"/>
      <c r="AF19" s="210"/>
      <c r="AG19" s="210"/>
      <c r="AH19" s="210"/>
      <c r="AI19" s="210"/>
      <c r="AJ19" s="210"/>
      <c r="AK19" s="210"/>
      <c r="AL19" s="210"/>
      <c r="AM19" s="206"/>
      <c r="AN19" s="23" t="s">
        <v>15</v>
      </c>
      <c r="AO19" s="2"/>
      <c r="AP19" s="2"/>
      <c r="AQ19" s="24"/>
      <c r="AR19" s="2"/>
      <c r="AS19" s="2"/>
      <c r="AT19" s="2"/>
      <c r="AU19" s="2"/>
    </row>
    <row r="20" spans="1:47" ht="16.95" customHeight="1" x14ac:dyDescent="0.2">
      <c r="A20" s="2"/>
      <c r="B20" s="191"/>
      <c r="C20" s="194"/>
      <c r="D20" s="195"/>
      <c r="E20" s="195"/>
      <c r="F20" s="195"/>
      <c r="G20" s="195"/>
      <c r="H20" s="195"/>
      <c r="I20" s="195"/>
      <c r="J20" s="195"/>
      <c r="K20" s="195"/>
      <c r="L20" s="195"/>
      <c r="M20" s="93"/>
      <c r="N20" s="25"/>
      <c r="O20" s="23"/>
      <c r="P20" s="219"/>
      <c r="Q20" s="219"/>
      <c r="R20" s="23"/>
      <c r="S20" s="23"/>
      <c r="T20" s="23"/>
      <c r="U20" s="23"/>
      <c r="V20" s="23"/>
      <c r="W20" s="23"/>
      <c r="X20" s="23"/>
      <c r="Y20" s="23"/>
      <c r="Z20" s="23"/>
      <c r="AA20" s="23"/>
      <c r="AB20" s="208"/>
      <c r="AC20" s="210"/>
      <c r="AD20" s="210"/>
      <c r="AE20" s="210"/>
      <c r="AF20" s="210"/>
      <c r="AG20" s="210"/>
      <c r="AH20" s="210"/>
      <c r="AI20" s="210"/>
      <c r="AJ20" s="210"/>
      <c r="AK20" s="210"/>
      <c r="AL20" s="210"/>
      <c r="AM20" s="206"/>
      <c r="AN20" s="32"/>
      <c r="AO20" s="32"/>
      <c r="AP20" s="32"/>
      <c r="AQ20" s="15"/>
      <c r="AR20" s="2"/>
      <c r="AS20" s="2"/>
      <c r="AT20" s="7"/>
      <c r="AU20" s="7"/>
    </row>
    <row r="21" spans="1:47" ht="7.5" customHeight="1" x14ac:dyDescent="0.2">
      <c r="A21" s="2"/>
      <c r="B21" s="95"/>
      <c r="C21" s="96"/>
      <c r="D21" s="96"/>
      <c r="E21" s="96"/>
      <c r="F21" s="96"/>
      <c r="G21" s="96"/>
      <c r="H21" s="96"/>
      <c r="I21" s="96"/>
      <c r="J21" s="96"/>
      <c r="K21" s="96"/>
      <c r="L21" s="96"/>
      <c r="M21" s="92"/>
      <c r="N21" s="35"/>
      <c r="O21" s="18"/>
      <c r="P21" s="18"/>
      <c r="Q21" s="18"/>
      <c r="R21" s="18"/>
      <c r="S21" s="18"/>
      <c r="T21" s="18"/>
      <c r="U21" s="18"/>
      <c r="V21" s="18"/>
      <c r="W21" s="18"/>
      <c r="X21" s="18"/>
      <c r="Y21" s="18"/>
      <c r="Z21" s="18"/>
      <c r="AA21" s="18"/>
      <c r="AB21" s="18"/>
      <c r="AC21" s="18"/>
      <c r="AD21" s="18"/>
      <c r="AE21" s="18"/>
      <c r="AF21" s="18"/>
      <c r="AG21" s="18"/>
      <c r="AH21" s="18"/>
      <c r="AI21" s="36"/>
      <c r="AJ21" s="36"/>
      <c r="AK21" s="36"/>
      <c r="AL21" s="36"/>
      <c r="AM21" s="36"/>
      <c r="AN21" s="36"/>
      <c r="AO21" s="36"/>
      <c r="AP21" s="36"/>
      <c r="AQ21" s="29"/>
      <c r="AR21" s="2"/>
      <c r="AS21" s="2"/>
      <c r="AT21" s="2"/>
    </row>
    <row r="22" spans="1:47"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c r="AT22" s="2"/>
    </row>
    <row r="23" spans="1:47" ht="15" customHeight="1" x14ac:dyDescent="0.2">
      <c r="A23" s="2"/>
      <c r="B23" s="2" t="s">
        <v>101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7" ht="22.5" customHeight="1" x14ac:dyDescent="0.2">
      <c r="A24" s="2"/>
      <c r="B24" s="232" t="s">
        <v>92</v>
      </c>
      <c r="C24" s="233"/>
      <c r="D24" s="233"/>
      <c r="E24" s="233"/>
      <c r="F24" s="233"/>
      <c r="G24" s="234"/>
      <c r="H24" s="226" t="s">
        <v>26</v>
      </c>
      <c r="I24" s="227"/>
      <c r="J24" s="227"/>
      <c r="K24" s="227"/>
      <c r="L24" s="227"/>
      <c r="M24" s="227"/>
      <c r="N24" s="228"/>
      <c r="O24" s="226" t="s">
        <v>62</v>
      </c>
      <c r="P24" s="227"/>
      <c r="Q24" s="227"/>
      <c r="R24" s="227"/>
      <c r="S24" s="227"/>
      <c r="T24" s="227"/>
      <c r="U24" s="227"/>
      <c r="V24" s="227"/>
      <c r="W24" s="227"/>
      <c r="X24" s="228"/>
      <c r="Y24" s="226" t="s">
        <v>63</v>
      </c>
      <c r="Z24" s="227"/>
      <c r="AA24" s="227"/>
      <c r="AB24" s="227"/>
      <c r="AC24" s="227"/>
      <c r="AD24" s="227"/>
      <c r="AE24" s="227"/>
      <c r="AF24" s="227"/>
      <c r="AG24" s="227"/>
      <c r="AH24" s="227"/>
      <c r="AI24" s="227"/>
      <c r="AJ24" s="227"/>
      <c r="AK24" s="227"/>
      <c r="AL24" s="227"/>
      <c r="AM24" s="227"/>
      <c r="AN24" s="227"/>
      <c r="AO24" s="227"/>
      <c r="AP24" s="227"/>
      <c r="AQ24" s="228"/>
      <c r="AR24" s="2"/>
      <c r="AS24" s="2"/>
      <c r="AT24" s="2"/>
      <c r="AU24" s="3"/>
    </row>
    <row r="25" spans="1:47" ht="30" customHeight="1" x14ac:dyDescent="0.2">
      <c r="A25" s="2"/>
      <c r="B25" s="235"/>
      <c r="C25" s="236"/>
      <c r="D25" s="236"/>
      <c r="E25" s="236"/>
      <c r="F25" s="236"/>
      <c r="G25" s="237"/>
      <c r="H25" s="246"/>
      <c r="I25" s="247"/>
      <c r="J25" s="247"/>
      <c r="K25" s="247"/>
      <c r="L25" s="247"/>
      <c r="M25" s="247"/>
      <c r="N25" s="248"/>
      <c r="O25" s="347" t="s">
        <v>13</v>
      </c>
      <c r="P25" s="348"/>
      <c r="Q25" s="348"/>
      <c r="R25" s="349"/>
      <c r="S25" s="229"/>
      <c r="T25" s="230"/>
      <c r="U25" s="230"/>
      <c r="V25" s="230"/>
      <c r="W25" s="230"/>
      <c r="X25" s="231"/>
      <c r="Y25" s="220" t="s">
        <v>54</v>
      </c>
      <c r="Z25" s="221"/>
      <c r="AA25" s="222"/>
      <c r="AB25" s="371"/>
      <c r="AC25" s="372"/>
      <c r="AD25" s="372"/>
      <c r="AE25" s="372"/>
      <c r="AF25" s="372"/>
      <c r="AG25" s="372"/>
      <c r="AH25" s="372"/>
      <c r="AI25" s="372"/>
      <c r="AJ25" s="372"/>
      <c r="AK25" s="372"/>
      <c r="AL25" s="372"/>
      <c r="AM25" s="372"/>
      <c r="AN25" s="372"/>
      <c r="AO25" s="372"/>
      <c r="AP25" s="372"/>
      <c r="AQ25" s="373"/>
      <c r="AR25" s="2"/>
      <c r="AS25" s="2"/>
      <c r="AT25" s="2"/>
    </row>
    <row r="26" spans="1:47" ht="30" customHeight="1" x14ac:dyDescent="0.2">
      <c r="A26" s="2"/>
      <c r="B26" s="235"/>
      <c r="C26" s="236"/>
      <c r="D26" s="236"/>
      <c r="E26" s="236"/>
      <c r="F26" s="236"/>
      <c r="G26" s="237"/>
      <c r="H26" s="249"/>
      <c r="I26" s="250"/>
      <c r="J26" s="250"/>
      <c r="K26" s="250"/>
      <c r="L26" s="250"/>
      <c r="M26" s="250"/>
      <c r="N26" s="251"/>
      <c r="O26" s="350" t="s">
        <v>12</v>
      </c>
      <c r="P26" s="351"/>
      <c r="Q26" s="351"/>
      <c r="R26" s="352"/>
      <c r="S26" s="362"/>
      <c r="T26" s="363"/>
      <c r="U26" s="363"/>
      <c r="V26" s="363"/>
      <c r="W26" s="363"/>
      <c r="X26" s="364"/>
      <c r="Y26" s="223"/>
      <c r="Z26" s="224"/>
      <c r="AA26" s="225"/>
      <c r="AB26" s="374"/>
      <c r="AC26" s="375"/>
      <c r="AD26" s="375"/>
      <c r="AE26" s="375"/>
      <c r="AF26" s="375"/>
      <c r="AG26" s="375"/>
      <c r="AH26" s="375"/>
      <c r="AI26" s="375"/>
      <c r="AJ26" s="375"/>
      <c r="AK26" s="375"/>
      <c r="AL26" s="375"/>
      <c r="AM26" s="375"/>
      <c r="AN26" s="375"/>
      <c r="AO26" s="375"/>
      <c r="AP26" s="375"/>
      <c r="AQ26" s="376"/>
      <c r="AR26" s="2"/>
      <c r="AS26" s="2"/>
      <c r="AT26" s="2"/>
    </row>
    <row r="27" spans="1:47" ht="30" customHeight="1" x14ac:dyDescent="0.2">
      <c r="A27" s="2"/>
      <c r="B27" s="235"/>
      <c r="C27" s="236"/>
      <c r="D27" s="236"/>
      <c r="E27" s="236"/>
      <c r="F27" s="236"/>
      <c r="G27" s="237"/>
      <c r="H27" s="249"/>
      <c r="I27" s="250"/>
      <c r="J27" s="250"/>
      <c r="K27" s="250"/>
      <c r="L27" s="250"/>
      <c r="M27" s="250"/>
      <c r="N27" s="251"/>
      <c r="O27" s="350" t="s">
        <v>11</v>
      </c>
      <c r="P27" s="351"/>
      <c r="Q27" s="351"/>
      <c r="R27" s="352"/>
      <c r="S27" s="359"/>
      <c r="T27" s="360"/>
      <c r="U27" s="361"/>
      <c r="V27" s="377" t="s">
        <v>56</v>
      </c>
      <c r="W27" s="378"/>
      <c r="X27" s="83"/>
      <c r="Y27" s="213" t="s">
        <v>55</v>
      </c>
      <c r="Z27" s="214"/>
      <c r="AA27" s="215"/>
      <c r="AB27" s="365"/>
      <c r="AC27" s="366"/>
      <c r="AD27" s="366"/>
      <c r="AE27" s="366"/>
      <c r="AF27" s="366"/>
      <c r="AG27" s="366"/>
      <c r="AH27" s="366"/>
      <c r="AI27" s="366"/>
      <c r="AJ27" s="366"/>
      <c r="AK27" s="366"/>
      <c r="AL27" s="366"/>
      <c r="AM27" s="366"/>
      <c r="AN27" s="366"/>
      <c r="AO27" s="366"/>
      <c r="AP27" s="366"/>
      <c r="AQ27" s="367"/>
      <c r="AR27" s="2"/>
      <c r="AS27" s="2"/>
      <c r="AT27" s="2"/>
    </row>
    <row r="28" spans="1:47" ht="30" customHeight="1" x14ac:dyDescent="0.2">
      <c r="A28" s="2"/>
      <c r="B28" s="235"/>
      <c r="C28" s="236"/>
      <c r="D28" s="236"/>
      <c r="E28" s="236"/>
      <c r="F28" s="236"/>
      <c r="G28" s="237"/>
      <c r="H28" s="252"/>
      <c r="I28" s="253"/>
      <c r="J28" s="253"/>
      <c r="K28" s="253"/>
      <c r="L28" s="253"/>
      <c r="M28" s="253"/>
      <c r="N28" s="254"/>
      <c r="O28" s="353" t="s">
        <v>58</v>
      </c>
      <c r="P28" s="354"/>
      <c r="Q28" s="354"/>
      <c r="R28" s="355"/>
      <c r="S28" s="356"/>
      <c r="T28" s="357"/>
      <c r="U28" s="357"/>
      <c r="V28" s="357"/>
      <c r="W28" s="357"/>
      <c r="X28" s="358"/>
      <c r="Y28" s="216"/>
      <c r="Z28" s="217"/>
      <c r="AA28" s="218"/>
      <c r="AB28" s="368"/>
      <c r="AC28" s="369"/>
      <c r="AD28" s="369"/>
      <c r="AE28" s="369"/>
      <c r="AF28" s="369"/>
      <c r="AG28" s="369"/>
      <c r="AH28" s="369"/>
      <c r="AI28" s="369"/>
      <c r="AJ28" s="369"/>
      <c r="AK28" s="369"/>
      <c r="AL28" s="369"/>
      <c r="AM28" s="369"/>
      <c r="AN28" s="369"/>
      <c r="AO28" s="369"/>
      <c r="AP28" s="369"/>
      <c r="AQ28" s="370"/>
      <c r="AR28" s="2"/>
      <c r="AS28" s="2"/>
      <c r="AT28" s="2"/>
    </row>
    <row r="29" spans="1:47" ht="30" customHeight="1" x14ac:dyDescent="0.2">
      <c r="A29" s="2"/>
      <c r="B29" s="82" t="s">
        <v>57</v>
      </c>
      <c r="C29" s="78"/>
      <c r="D29" s="78"/>
      <c r="E29" s="78"/>
      <c r="F29" s="78"/>
      <c r="G29" s="78"/>
      <c r="H29" s="78"/>
      <c r="I29" s="79"/>
      <c r="J29" s="79"/>
      <c r="K29" s="79"/>
      <c r="L29" s="79"/>
      <c r="M29" s="80"/>
      <c r="N29" s="80"/>
      <c r="O29" s="80"/>
      <c r="P29" s="80"/>
      <c r="Q29" s="80"/>
      <c r="R29" s="80"/>
      <c r="S29" s="80"/>
      <c r="T29" s="80"/>
      <c r="U29" s="77"/>
      <c r="V29" s="77"/>
      <c r="W29" s="77"/>
      <c r="X29" s="81"/>
      <c r="Y29" s="81"/>
      <c r="Z29" s="81"/>
      <c r="AA29" s="81"/>
      <c r="AB29" s="81"/>
      <c r="AC29" s="81"/>
      <c r="AD29" s="81"/>
      <c r="AE29" s="81"/>
      <c r="AF29" s="81"/>
      <c r="AG29" s="81"/>
      <c r="AH29" s="81"/>
      <c r="AI29" s="81"/>
      <c r="AJ29" s="81"/>
      <c r="AK29" s="81"/>
      <c r="AL29" s="81"/>
      <c r="AM29" s="81"/>
      <c r="AN29" s="81"/>
      <c r="AO29" s="81"/>
      <c r="AP29" s="81"/>
      <c r="AQ29" s="81"/>
      <c r="AR29" s="2"/>
      <c r="AS29" s="2"/>
      <c r="AT29" s="2"/>
    </row>
    <row r="30" spans="1:47" ht="15" customHeight="1" x14ac:dyDescent="0.2">
      <c r="A30" s="2"/>
      <c r="B30" s="38" t="s">
        <v>53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7" ht="15" customHeight="1" x14ac:dyDescent="0.2">
      <c r="A31" s="2"/>
      <c r="B31" s="38" t="s">
        <v>51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7" ht="15" customHeight="1" x14ac:dyDescent="0.2">
      <c r="A32" s="2"/>
      <c r="B32" s="38" t="s">
        <v>111</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row>
    <row r="33" spans="1:48" ht="15" customHeight="1" x14ac:dyDescent="0.2">
      <c r="A33" s="2"/>
      <c r="B33" s="38" t="s">
        <v>52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8" ht="15" customHeight="1" x14ac:dyDescent="0.2">
      <c r="A34" s="2"/>
      <c r="B34" s="38" t="s">
        <v>50</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8" ht="15" customHeight="1" x14ac:dyDescent="0.2">
      <c r="A35" s="2"/>
      <c r="B35" s="38" t="s">
        <v>49</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8" ht="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8" ht="15" customHeight="1" x14ac:dyDescent="0.2">
      <c r="A37" s="2"/>
      <c r="B37" s="2" t="s">
        <v>0</v>
      </c>
      <c r="C37" s="2"/>
      <c r="D37" s="2"/>
      <c r="E37" s="39" t="s">
        <v>5</v>
      </c>
      <c r="F37" s="205"/>
      <c r="G37" s="205"/>
      <c r="H37" s="205"/>
      <c r="I37" s="205"/>
      <c r="J37" s="205"/>
      <c r="K37" s="205"/>
      <c r="L37" s="40" t="s">
        <v>6</v>
      </c>
      <c r="M37" s="205"/>
      <c r="N37" s="205"/>
      <c r="O37" s="205"/>
      <c r="P37" s="205"/>
      <c r="Q37" s="205"/>
      <c r="R37" s="41" t="s">
        <v>7</v>
      </c>
      <c r="S37" s="41"/>
      <c r="T37" s="41"/>
      <c r="U37" s="41"/>
      <c r="V37" s="41"/>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8" ht="15" customHeight="1" x14ac:dyDescent="0.2">
      <c r="A38" s="2"/>
      <c r="B38" s="256" t="s">
        <v>1</v>
      </c>
      <c r="C38" s="259" t="s">
        <v>2</v>
      </c>
      <c r="D38" s="260"/>
      <c r="E38" s="260"/>
      <c r="F38" s="261"/>
      <c r="G38" s="196" t="s">
        <v>31</v>
      </c>
      <c r="H38" s="197"/>
      <c r="I38" s="197"/>
      <c r="J38" s="197"/>
      <c r="K38" s="197"/>
      <c r="L38" s="198"/>
      <c r="M38" s="313" t="s">
        <v>64</v>
      </c>
      <c r="N38" s="314"/>
      <c r="O38" s="314"/>
      <c r="P38" s="315"/>
      <c r="Q38" s="259" t="s">
        <v>48</v>
      </c>
      <c r="R38" s="260"/>
      <c r="S38" s="260"/>
      <c r="T38" s="261"/>
      <c r="U38" s="326" t="s">
        <v>36</v>
      </c>
      <c r="V38" s="327"/>
      <c r="W38" s="327"/>
      <c r="X38" s="327"/>
      <c r="Y38" s="327"/>
      <c r="Z38" s="327"/>
      <c r="AA38" s="327"/>
      <c r="AB38" s="327"/>
      <c r="AC38" s="327"/>
      <c r="AD38" s="328"/>
      <c r="AE38" s="196" t="s">
        <v>46</v>
      </c>
      <c r="AF38" s="260"/>
      <c r="AG38" s="260"/>
      <c r="AH38" s="260"/>
      <c r="AI38" s="260"/>
      <c r="AJ38" s="85"/>
      <c r="AK38" s="85"/>
      <c r="AL38" s="85"/>
      <c r="AM38" s="97"/>
      <c r="AN38" s="329" t="s">
        <v>65</v>
      </c>
      <c r="AO38" s="330"/>
      <c r="AP38" s="330"/>
      <c r="AQ38" s="331"/>
      <c r="AR38" s="379" t="s">
        <v>98</v>
      </c>
      <c r="AS38" s="341" t="s">
        <v>102</v>
      </c>
      <c r="AT38" s="2"/>
      <c r="AV38" s="44"/>
    </row>
    <row r="39" spans="1:48" ht="6.6" customHeight="1" x14ac:dyDescent="0.2">
      <c r="A39" s="2"/>
      <c r="B39" s="257"/>
      <c r="C39" s="262"/>
      <c r="D39" s="263"/>
      <c r="E39" s="263"/>
      <c r="F39" s="264"/>
      <c r="G39" s="199"/>
      <c r="H39" s="200"/>
      <c r="I39" s="200"/>
      <c r="J39" s="200"/>
      <c r="K39" s="200"/>
      <c r="L39" s="201"/>
      <c r="M39" s="316"/>
      <c r="N39" s="317"/>
      <c r="O39" s="317"/>
      <c r="P39" s="318"/>
      <c r="Q39" s="262"/>
      <c r="R39" s="263"/>
      <c r="S39" s="263"/>
      <c r="T39" s="264"/>
      <c r="U39" s="98"/>
      <c r="V39" s="128"/>
      <c r="W39" s="128"/>
      <c r="X39" s="128"/>
      <c r="Y39" s="128"/>
      <c r="Z39" s="128"/>
      <c r="AA39" s="128"/>
      <c r="AB39" s="128"/>
      <c r="AC39" s="128"/>
      <c r="AD39" s="99"/>
      <c r="AE39" s="262"/>
      <c r="AF39" s="263"/>
      <c r="AG39" s="263"/>
      <c r="AH39" s="263"/>
      <c r="AI39" s="263"/>
      <c r="AJ39" s="96"/>
      <c r="AK39" s="96"/>
      <c r="AL39" s="96"/>
      <c r="AM39" s="100"/>
      <c r="AN39" s="332"/>
      <c r="AO39" s="333"/>
      <c r="AP39" s="333"/>
      <c r="AQ39" s="334"/>
      <c r="AR39" s="379"/>
      <c r="AS39" s="341"/>
      <c r="AT39" s="2"/>
      <c r="AV39" s="44"/>
    </row>
    <row r="40" spans="1:48" ht="7.2" customHeight="1" x14ac:dyDescent="0.2">
      <c r="A40" s="2"/>
      <c r="B40" s="257"/>
      <c r="C40" s="262"/>
      <c r="D40" s="263"/>
      <c r="E40" s="263"/>
      <c r="F40" s="264"/>
      <c r="G40" s="199"/>
      <c r="H40" s="200"/>
      <c r="I40" s="200"/>
      <c r="J40" s="200"/>
      <c r="K40" s="200"/>
      <c r="L40" s="201"/>
      <c r="M40" s="316"/>
      <c r="N40" s="317"/>
      <c r="O40" s="317"/>
      <c r="P40" s="318"/>
      <c r="Q40" s="323"/>
      <c r="R40" s="324"/>
      <c r="S40" s="324"/>
      <c r="T40" s="325"/>
      <c r="U40" s="101"/>
      <c r="V40" s="102"/>
      <c r="W40" s="103" t="str">
        <f>IF($C$9="✔","☑","")</f>
        <v/>
      </c>
      <c r="X40" s="102"/>
      <c r="Y40" s="104" t="str">
        <f>IF($C$13="✔","☑","")</f>
        <v/>
      </c>
      <c r="Z40" s="102"/>
      <c r="AA40" s="102"/>
      <c r="AB40" s="104" t="str">
        <f>IF($C$18="✔","☑","")</f>
        <v/>
      </c>
      <c r="AC40" s="102"/>
      <c r="AD40" s="105"/>
      <c r="AE40" s="262"/>
      <c r="AF40" s="263"/>
      <c r="AG40" s="263"/>
      <c r="AH40" s="263"/>
      <c r="AI40" s="263"/>
      <c r="AJ40" s="106"/>
      <c r="AK40" s="107"/>
      <c r="AL40" s="107"/>
      <c r="AM40" s="108"/>
      <c r="AN40" s="332"/>
      <c r="AO40" s="333"/>
      <c r="AP40" s="333"/>
      <c r="AQ40" s="334"/>
      <c r="AR40" s="379"/>
      <c r="AS40" s="341"/>
      <c r="AT40" s="2"/>
      <c r="AV40" s="44"/>
    </row>
    <row r="41" spans="1:48" ht="15" customHeight="1" x14ac:dyDescent="0.2">
      <c r="A41" s="2"/>
      <c r="B41" s="257"/>
      <c r="C41" s="262"/>
      <c r="D41" s="263"/>
      <c r="E41" s="263"/>
      <c r="F41" s="264"/>
      <c r="G41" s="199"/>
      <c r="H41" s="200"/>
      <c r="I41" s="200"/>
      <c r="J41" s="200"/>
      <c r="K41" s="200"/>
      <c r="L41" s="201"/>
      <c r="M41" s="319"/>
      <c r="N41" s="317"/>
      <c r="O41" s="317"/>
      <c r="P41" s="318"/>
      <c r="Q41" s="335" t="s">
        <v>69</v>
      </c>
      <c r="R41" s="336"/>
      <c r="S41" s="336"/>
      <c r="T41" s="337"/>
      <c r="U41" s="199" t="s">
        <v>105</v>
      </c>
      <c r="V41" s="200"/>
      <c r="W41" s="200"/>
      <c r="X41" s="200"/>
      <c r="Y41" s="201"/>
      <c r="Z41" s="199" t="s">
        <v>107</v>
      </c>
      <c r="AA41" s="200"/>
      <c r="AB41" s="200"/>
      <c r="AC41" s="200"/>
      <c r="AD41" s="201"/>
      <c r="AE41" s="262"/>
      <c r="AF41" s="263"/>
      <c r="AG41" s="263"/>
      <c r="AH41" s="263"/>
      <c r="AI41" s="263"/>
      <c r="AJ41" s="341" t="s">
        <v>66</v>
      </c>
      <c r="AK41" s="342"/>
      <c r="AL41" s="342"/>
      <c r="AM41" s="343"/>
      <c r="AN41" s="199" t="s">
        <v>17</v>
      </c>
      <c r="AO41" s="200"/>
      <c r="AP41" s="200"/>
      <c r="AQ41" s="201"/>
      <c r="AR41" s="379"/>
      <c r="AS41" s="341"/>
      <c r="AT41" s="2"/>
      <c r="AV41" s="44"/>
    </row>
    <row r="42" spans="1:48" ht="27" customHeight="1" x14ac:dyDescent="0.2">
      <c r="A42" s="2"/>
      <c r="B42" s="258"/>
      <c r="C42" s="265"/>
      <c r="D42" s="266"/>
      <c r="E42" s="266"/>
      <c r="F42" s="267"/>
      <c r="G42" s="202"/>
      <c r="H42" s="203"/>
      <c r="I42" s="203"/>
      <c r="J42" s="203"/>
      <c r="K42" s="203"/>
      <c r="L42" s="204"/>
      <c r="M42" s="320"/>
      <c r="N42" s="321"/>
      <c r="O42" s="321"/>
      <c r="P42" s="322"/>
      <c r="Q42" s="338"/>
      <c r="R42" s="339"/>
      <c r="S42" s="339"/>
      <c r="T42" s="340"/>
      <c r="U42" s="202"/>
      <c r="V42" s="203"/>
      <c r="W42" s="203"/>
      <c r="X42" s="203"/>
      <c r="Y42" s="204"/>
      <c r="Z42" s="202"/>
      <c r="AA42" s="203"/>
      <c r="AB42" s="203"/>
      <c r="AC42" s="203"/>
      <c r="AD42" s="204"/>
      <c r="AE42" s="265"/>
      <c r="AF42" s="266"/>
      <c r="AG42" s="266"/>
      <c r="AH42" s="266"/>
      <c r="AI42" s="266"/>
      <c r="AJ42" s="344"/>
      <c r="AK42" s="345"/>
      <c r="AL42" s="345"/>
      <c r="AM42" s="346"/>
      <c r="AN42" s="202"/>
      <c r="AO42" s="203"/>
      <c r="AP42" s="203"/>
      <c r="AQ42" s="204"/>
      <c r="AR42" s="379"/>
      <c r="AS42" s="341"/>
      <c r="AT42" s="2"/>
      <c r="AV42" s="44"/>
    </row>
    <row r="43" spans="1:48" ht="15.75" customHeight="1" x14ac:dyDescent="0.2">
      <c r="A43" s="2"/>
      <c r="B43" s="154">
        <v>1</v>
      </c>
      <c r="C43" s="156"/>
      <c r="D43" s="157"/>
      <c r="E43" s="157"/>
      <c r="F43" s="158"/>
      <c r="G43" s="160" t="s">
        <v>10</v>
      </c>
      <c r="H43" s="161"/>
      <c r="I43" s="161"/>
      <c r="J43" s="161"/>
      <c r="K43" s="161"/>
      <c r="L43" s="162"/>
      <c r="M43" s="8"/>
      <c r="N43" s="9"/>
      <c r="O43" s="9"/>
      <c r="P43" s="9"/>
      <c r="Q43" s="163" t="s">
        <v>68</v>
      </c>
      <c r="R43" s="164"/>
      <c r="S43" s="164"/>
      <c r="T43" s="165"/>
      <c r="U43" s="172"/>
      <c r="V43" s="173"/>
      <c r="W43" s="173"/>
      <c r="X43" s="173"/>
      <c r="Y43" s="174"/>
      <c r="Z43" s="8"/>
      <c r="AA43" s="9"/>
      <c r="AB43" s="9"/>
      <c r="AC43" s="9"/>
      <c r="AD43" s="43"/>
      <c r="AE43" s="46"/>
      <c r="AF43" s="9"/>
      <c r="AG43" s="47"/>
      <c r="AH43" s="9"/>
      <c r="AI43" s="43"/>
      <c r="AJ43" s="48"/>
      <c r="AK43" s="49"/>
      <c r="AL43" s="49"/>
      <c r="AM43" s="43"/>
      <c r="AN43" s="304"/>
      <c r="AO43" s="305"/>
      <c r="AP43" s="305"/>
      <c r="AQ43" s="306"/>
      <c r="AR43" s="125"/>
      <c r="AS43" s="380"/>
      <c r="AT43" s="2"/>
    </row>
    <row r="44" spans="1:48" ht="15.75" customHeight="1" x14ac:dyDescent="0.2">
      <c r="A44" s="2"/>
      <c r="B44" s="155"/>
      <c r="C44" s="159"/>
      <c r="D44" s="136"/>
      <c r="E44" s="136"/>
      <c r="F44" s="137"/>
      <c r="G44" s="274"/>
      <c r="H44" s="275"/>
      <c r="I44" s="275"/>
      <c r="J44" s="275"/>
      <c r="K44" s="275"/>
      <c r="L44" s="276"/>
      <c r="M44" s="45"/>
      <c r="N44" s="2" t="str">
        <f>IF(G44="","",DATEDIF(G44,$M$37,"m")+1)</f>
        <v/>
      </c>
      <c r="O44" s="2" t="s">
        <v>32</v>
      </c>
      <c r="P44" s="50"/>
      <c r="Q44" s="166"/>
      <c r="R44" s="167"/>
      <c r="S44" s="167"/>
      <c r="T44" s="168"/>
      <c r="U44" s="51"/>
      <c r="V44" s="175" t="str">
        <f>IF(V45="","",V45*W46)</f>
        <v/>
      </c>
      <c r="W44" s="175"/>
      <c r="X44" s="175"/>
      <c r="Y44" s="24" t="s">
        <v>4</v>
      </c>
      <c r="Z44" s="45"/>
      <c r="AA44" s="189" t="str">
        <f>IF(AA45="","",AA45*AB46)</f>
        <v/>
      </c>
      <c r="AB44" s="189"/>
      <c r="AC44" s="189"/>
      <c r="AD44" s="24" t="s">
        <v>4</v>
      </c>
      <c r="AE44" s="52"/>
      <c r="AF44" s="2" t="s">
        <v>47</v>
      </c>
      <c r="AG44" s="53"/>
      <c r="AH44" s="2"/>
      <c r="AI44" s="24"/>
      <c r="AJ44" s="54"/>
      <c r="AK44" s="55"/>
      <c r="AL44" s="55"/>
      <c r="AM44" s="24"/>
      <c r="AN44" s="307"/>
      <c r="AO44" s="308"/>
      <c r="AP44" s="308"/>
      <c r="AQ44" s="309"/>
      <c r="AR44" s="125"/>
      <c r="AS44" s="381"/>
      <c r="AT44" s="2"/>
      <c r="AU44" s="4">
        <f>YEAR($AU$1)*12+MONTH($AU$1)-YEAR(G44)*12-MONTH(G44)
-IF(DAY(G44+1)=1,IF(DAY($AU$1+1)&gt;1,1),IF(AND(DAY($AU$1+1)&gt;1,
 DAY($AU$1)&lt;DAY(G44)),1))</f>
        <v>0</v>
      </c>
    </row>
    <row r="45" spans="1:48" ht="15.75" customHeight="1" x14ac:dyDescent="0.2">
      <c r="A45" s="2"/>
      <c r="B45" s="155"/>
      <c r="C45" s="159"/>
      <c r="D45" s="136"/>
      <c r="E45" s="136"/>
      <c r="F45" s="137"/>
      <c r="G45" s="274"/>
      <c r="H45" s="275"/>
      <c r="I45" s="275"/>
      <c r="J45" s="275"/>
      <c r="K45" s="275"/>
      <c r="L45" s="276"/>
      <c r="M45" s="52" t="str">
        <f>IF(G44="","",IF($X$27="✔","（翌月払いのため",""))</f>
        <v/>
      </c>
      <c r="N45" s="2"/>
      <c r="O45" s="2"/>
      <c r="P45" s="50"/>
      <c r="Q45" s="169"/>
      <c r="R45" s="170"/>
      <c r="S45" s="170"/>
      <c r="T45" s="171"/>
      <c r="U45" s="58" t="s">
        <v>8</v>
      </c>
      <c r="V45" s="176"/>
      <c r="W45" s="176"/>
      <c r="X45" s="130" t="s">
        <v>9</v>
      </c>
      <c r="Y45" s="131"/>
      <c r="Z45" s="45" t="s">
        <v>5</v>
      </c>
      <c r="AA45" s="176"/>
      <c r="AB45" s="176"/>
      <c r="AC45" s="130" t="s">
        <v>9</v>
      </c>
      <c r="AD45" s="131"/>
      <c r="AE45" s="45"/>
      <c r="AF45" s="255">
        <v>50000</v>
      </c>
      <c r="AG45" s="255"/>
      <c r="AH45" s="255"/>
      <c r="AI45" s="24" t="s">
        <v>45</v>
      </c>
      <c r="AJ45" s="54"/>
      <c r="AK45" s="55"/>
      <c r="AL45" s="55"/>
      <c r="AM45" s="24"/>
      <c r="AN45" s="307"/>
      <c r="AO45" s="308"/>
      <c r="AP45" s="308"/>
      <c r="AQ45" s="309"/>
      <c r="AR45" s="125"/>
      <c r="AS45" s="381"/>
      <c r="AT45" s="2"/>
    </row>
    <row r="46" spans="1:48" ht="17.399999999999999" customHeight="1" x14ac:dyDescent="0.2">
      <c r="A46" s="38"/>
      <c r="B46" s="155"/>
      <c r="C46" s="159"/>
      <c r="D46" s="136"/>
      <c r="E46" s="136"/>
      <c r="F46" s="137"/>
      <c r="G46" s="277"/>
      <c r="H46" s="278"/>
      <c r="I46" s="278"/>
      <c r="J46" s="278"/>
      <c r="K46" s="278"/>
      <c r="L46" s="279"/>
      <c r="M46" s="111"/>
      <c r="N46" s="114" t="str">
        <f>IF(G44="","",IF($X$27="✔",N44-1,""))</f>
        <v/>
      </c>
      <c r="O46" s="115" t="str">
        <f>IF(G44="","",IF($X$27="✔","か月）",""))</f>
        <v/>
      </c>
      <c r="P46" s="112"/>
      <c r="Q46" s="280" t="s">
        <v>71</v>
      </c>
      <c r="R46" s="281"/>
      <c r="S46" s="281"/>
      <c r="T46" s="282"/>
      <c r="U46" s="59"/>
      <c r="V46" s="2"/>
      <c r="W46" s="117"/>
      <c r="X46" s="130" t="s">
        <v>33</v>
      </c>
      <c r="Y46" s="131"/>
      <c r="Z46" s="45"/>
      <c r="AA46" s="2"/>
      <c r="AB46" s="117"/>
      <c r="AC46" s="130" t="s">
        <v>33</v>
      </c>
      <c r="AD46" s="131"/>
      <c r="AE46" s="146" t="s">
        <v>108</v>
      </c>
      <c r="AF46" s="147"/>
      <c r="AG46" s="147"/>
      <c r="AH46" s="147"/>
      <c r="AI46" s="148"/>
      <c r="AJ46" s="54"/>
      <c r="AK46" s="129" t="str">
        <f>IF(AF48="","",ROUNDDOWN(MIN(AF45,AF48),-3))</f>
        <v/>
      </c>
      <c r="AL46" s="129"/>
      <c r="AM46" s="24" t="s">
        <v>45</v>
      </c>
      <c r="AN46" s="307"/>
      <c r="AO46" s="308"/>
      <c r="AP46" s="308"/>
      <c r="AQ46" s="309"/>
      <c r="AR46" s="125"/>
      <c r="AS46" s="381"/>
      <c r="AT46" s="2"/>
    </row>
    <row r="47" spans="1:48" ht="14.4" customHeight="1" x14ac:dyDescent="0.2">
      <c r="A47" s="2"/>
      <c r="B47" s="132" t="s">
        <v>41</v>
      </c>
      <c r="C47" s="134" t="s">
        <v>14</v>
      </c>
      <c r="D47" s="135"/>
      <c r="E47" s="136"/>
      <c r="F47" s="137"/>
      <c r="G47" s="271" t="s">
        <v>70</v>
      </c>
      <c r="H47" s="272"/>
      <c r="I47" s="272"/>
      <c r="J47" s="272"/>
      <c r="K47" s="272"/>
      <c r="L47" s="273"/>
      <c r="M47" s="109"/>
      <c r="N47" s="76"/>
      <c r="O47" s="76"/>
      <c r="P47" s="110"/>
      <c r="Q47" s="283"/>
      <c r="R47" s="284"/>
      <c r="S47" s="284"/>
      <c r="T47" s="285"/>
      <c r="U47" s="60"/>
      <c r="V47" s="61"/>
      <c r="W47" s="61"/>
      <c r="X47" s="61"/>
      <c r="Y47" s="62"/>
      <c r="Z47" s="45"/>
      <c r="AA47" s="2"/>
      <c r="AB47" s="2"/>
      <c r="AC47" s="2"/>
      <c r="AD47" s="24"/>
      <c r="AE47" s="63"/>
      <c r="AF47" s="138" t="s">
        <v>67</v>
      </c>
      <c r="AG47" s="138"/>
      <c r="AH47" s="138"/>
      <c r="AI47" s="139"/>
      <c r="AK47" s="55"/>
      <c r="AL47" s="55"/>
      <c r="AM47" s="24"/>
      <c r="AN47" s="307"/>
      <c r="AO47" s="308"/>
      <c r="AP47" s="308"/>
      <c r="AQ47" s="309"/>
      <c r="AR47" s="125"/>
      <c r="AS47" s="381"/>
      <c r="AT47" s="2"/>
    </row>
    <row r="48" spans="1:48" ht="15.75" customHeight="1" x14ac:dyDescent="0.2">
      <c r="A48" s="2"/>
      <c r="B48" s="133"/>
      <c r="C48" s="140"/>
      <c r="D48" s="141"/>
      <c r="E48" s="64"/>
      <c r="F48" s="65"/>
      <c r="G48" s="274"/>
      <c r="H48" s="275"/>
      <c r="I48" s="275"/>
      <c r="J48" s="275"/>
      <c r="K48" s="275"/>
      <c r="L48" s="276"/>
      <c r="M48" s="45"/>
      <c r="N48" s="2" t="str">
        <f>IF(G48="","",DATEDIF(G48,$M$37,"m")+1)</f>
        <v/>
      </c>
      <c r="O48" s="2" t="s">
        <v>34</v>
      </c>
      <c r="P48" s="50"/>
      <c r="Q48" s="283"/>
      <c r="R48" s="284"/>
      <c r="S48" s="284"/>
      <c r="T48" s="285"/>
      <c r="U48" s="66" t="s">
        <v>38</v>
      </c>
      <c r="V48" s="67"/>
      <c r="W48" s="67"/>
      <c r="X48" s="67"/>
      <c r="Y48" s="68"/>
      <c r="Z48" s="54"/>
      <c r="AA48" s="55"/>
      <c r="AB48" s="55"/>
      <c r="AC48" s="55"/>
      <c r="AD48" s="24"/>
      <c r="AE48" s="45"/>
      <c r="AF48" s="129" t="str">
        <f>IF(AA44="","",ROUNDDOWN(AA44/2,0))</f>
        <v/>
      </c>
      <c r="AG48" s="129"/>
      <c r="AH48" s="129"/>
      <c r="AI48" s="24" t="s">
        <v>45</v>
      </c>
      <c r="AJ48" s="54"/>
      <c r="AK48" s="55"/>
      <c r="AL48" s="55"/>
      <c r="AM48" s="24"/>
      <c r="AN48" s="307"/>
      <c r="AO48" s="308"/>
      <c r="AP48" s="308"/>
      <c r="AQ48" s="309"/>
      <c r="AR48" s="125"/>
      <c r="AS48" s="381"/>
      <c r="AT48" s="2"/>
    </row>
    <row r="49" spans="1:47" ht="15.75" customHeight="1" x14ac:dyDescent="0.2">
      <c r="A49" s="2"/>
      <c r="B49" s="133"/>
      <c r="C49" s="142" t="s">
        <v>37</v>
      </c>
      <c r="D49" s="143"/>
      <c r="E49" s="144"/>
      <c r="F49" s="145"/>
      <c r="G49" s="274"/>
      <c r="H49" s="275"/>
      <c r="I49" s="275"/>
      <c r="J49" s="275"/>
      <c r="K49" s="275"/>
      <c r="L49" s="276"/>
      <c r="M49" s="70" t="str">
        <f>IF(G48="","",IF($X$27="✔","（翌月払いのため",""))</f>
        <v/>
      </c>
      <c r="N49" s="2"/>
      <c r="O49" s="2"/>
      <c r="P49" s="50"/>
      <c r="Q49" s="283"/>
      <c r="R49" s="284"/>
      <c r="S49" s="284"/>
      <c r="T49" s="285"/>
      <c r="U49" s="183"/>
      <c r="V49" s="184"/>
      <c r="W49" s="184"/>
      <c r="X49" s="184"/>
      <c r="Y49" s="185"/>
      <c r="Z49" s="54"/>
      <c r="AA49" s="55"/>
      <c r="AB49" s="55"/>
      <c r="AC49" s="55"/>
      <c r="AD49" s="24"/>
      <c r="AE49" s="45"/>
      <c r="AF49" s="69"/>
      <c r="AG49" s="70"/>
      <c r="AH49" s="70"/>
      <c r="AI49" s="24"/>
      <c r="AJ49" s="54"/>
      <c r="AK49" s="55"/>
      <c r="AL49" s="55"/>
      <c r="AM49" s="24"/>
      <c r="AN49" s="307"/>
      <c r="AO49" s="308"/>
      <c r="AP49" s="308"/>
      <c r="AQ49" s="309"/>
      <c r="AR49" s="125"/>
      <c r="AS49" s="381"/>
      <c r="AT49" s="2"/>
    </row>
    <row r="50" spans="1:47" ht="15.75" customHeight="1" x14ac:dyDescent="0.2">
      <c r="A50" s="2"/>
      <c r="B50" s="71" t="s">
        <v>29</v>
      </c>
      <c r="C50" s="150" t="s">
        <v>42</v>
      </c>
      <c r="D50" s="151"/>
      <c r="E50" s="190"/>
      <c r="F50" s="153"/>
      <c r="G50" s="277"/>
      <c r="H50" s="278"/>
      <c r="I50" s="278"/>
      <c r="J50" s="278"/>
      <c r="K50" s="278"/>
      <c r="L50" s="279"/>
      <c r="M50" s="113"/>
      <c r="N50" s="116" t="str">
        <f>IF(G48="","",IF($X$27="✔",N48-1,""))</f>
        <v/>
      </c>
      <c r="O50" s="56" t="str">
        <f>IF(G48="","",IF($X$27="✔","か月）",""))</f>
        <v/>
      </c>
      <c r="P50" s="57"/>
      <c r="Q50" s="268" t="s">
        <v>72</v>
      </c>
      <c r="R50" s="269"/>
      <c r="S50" s="269"/>
      <c r="T50" s="270"/>
      <c r="U50" s="186"/>
      <c r="V50" s="187"/>
      <c r="W50" s="187"/>
      <c r="X50" s="187"/>
      <c r="Y50" s="188"/>
      <c r="Z50" s="72"/>
      <c r="AA50" s="73"/>
      <c r="AB50" s="73"/>
      <c r="AC50" s="73"/>
      <c r="AD50" s="21"/>
      <c r="AE50" s="34"/>
      <c r="AF50" s="20"/>
      <c r="AG50" s="20"/>
      <c r="AH50" s="20"/>
      <c r="AI50" s="21"/>
      <c r="AJ50" s="72"/>
      <c r="AK50" s="73"/>
      <c r="AL50" s="73"/>
      <c r="AM50" s="21"/>
      <c r="AN50" s="310"/>
      <c r="AO50" s="311"/>
      <c r="AP50" s="311"/>
      <c r="AQ50" s="312"/>
      <c r="AR50" s="125"/>
      <c r="AS50" s="382"/>
      <c r="AT50" s="2"/>
    </row>
    <row r="51" spans="1:47" ht="15.75" customHeight="1" x14ac:dyDescent="0.2">
      <c r="A51" s="2"/>
      <c r="B51" s="154">
        <v>2</v>
      </c>
      <c r="C51" s="156"/>
      <c r="D51" s="157"/>
      <c r="E51" s="157"/>
      <c r="F51" s="158"/>
      <c r="G51" s="160" t="s">
        <v>10</v>
      </c>
      <c r="H51" s="161"/>
      <c r="I51" s="161"/>
      <c r="J51" s="161"/>
      <c r="K51" s="161"/>
      <c r="L51" s="162"/>
      <c r="M51" s="8"/>
      <c r="N51" s="9"/>
      <c r="O51" s="9"/>
      <c r="P51" s="9"/>
      <c r="Q51" s="163" t="s">
        <v>68</v>
      </c>
      <c r="R51" s="164"/>
      <c r="S51" s="164"/>
      <c r="T51" s="165"/>
      <c r="U51" s="172"/>
      <c r="V51" s="173"/>
      <c r="W51" s="173"/>
      <c r="X51" s="173"/>
      <c r="Y51" s="174"/>
      <c r="Z51" s="8"/>
      <c r="AA51" s="9"/>
      <c r="AB51" s="9"/>
      <c r="AC51" s="9"/>
      <c r="AD51" s="43"/>
      <c r="AE51" s="46"/>
      <c r="AF51" s="9"/>
      <c r="AG51" s="47"/>
      <c r="AH51" s="9"/>
      <c r="AI51" s="43"/>
      <c r="AJ51" s="48"/>
      <c r="AK51" s="49"/>
      <c r="AL51" s="49"/>
      <c r="AM51" s="43"/>
      <c r="AN51" s="304"/>
      <c r="AO51" s="305"/>
      <c r="AP51" s="305"/>
      <c r="AQ51" s="306"/>
      <c r="AR51" s="125"/>
      <c r="AS51" s="380"/>
      <c r="AT51" s="2"/>
    </row>
    <row r="52" spans="1:47" ht="15.75" customHeight="1" x14ac:dyDescent="0.2">
      <c r="A52" s="2"/>
      <c r="B52" s="155"/>
      <c r="C52" s="159"/>
      <c r="D52" s="136"/>
      <c r="E52" s="136"/>
      <c r="F52" s="137"/>
      <c r="G52" s="274"/>
      <c r="H52" s="275"/>
      <c r="I52" s="275"/>
      <c r="J52" s="275"/>
      <c r="K52" s="275"/>
      <c r="L52" s="276"/>
      <c r="M52" s="45"/>
      <c r="N52" s="2" t="str">
        <f>IF(G52="","",DATEDIF(G52,$M$37,"m")+1)</f>
        <v/>
      </c>
      <c r="O52" s="2" t="s">
        <v>32</v>
      </c>
      <c r="P52" s="50"/>
      <c r="Q52" s="166"/>
      <c r="R52" s="167"/>
      <c r="S52" s="167"/>
      <c r="T52" s="168"/>
      <c r="U52" s="51"/>
      <c r="V52" s="175" t="str">
        <f>IF(V53="","",V53*W54)</f>
        <v/>
      </c>
      <c r="W52" s="175"/>
      <c r="X52" s="175"/>
      <c r="Y52" s="24" t="s">
        <v>4</v>
      </c>
      <c r="Z52" s="45"/>
      <c r="AA52" s="189" t="str">
        <f>IF(AA53="","",AA53*AB54)</f>
        <v/>
      </c>
      <c r="AB52" s="189"/>
      <c r="AC52" s="189"/>
      <c r="AD52" s="24" t="s">
        <v>4</v>
      </c>
      <c r="AE52" s="52"/>
      <c r="AF52" s="2" t="s">
        <v>47</v>
      </c>
      <c r="AG52" s="53"/>
      <c r="AH52" s="2"/>
      <c r="AI52" s="24"/>
      <c r="AJ52" s="54"/>
      <c r="AK52" s="55"/>
      <c r="AL52" s="55"/>
      <c r="AM52" s="24"/>
      <c r="AN52" s="307"/>
      <c r="AO52" s="308"/>
      <c r="AP52" s="308"/>
      <c r="AQ52" s="309"/>
      <c r="AR52" s="125"/>
      <c r="AS52" s="381"/>
      <c r="AT52" s="2"/>
      <c r="AU52" s="4">
        <f>YEAR($AU$1)*12+MONTH($AU$1)-YEAR(G52)*12-MONTH(G52)
-IF(DAY(G52+1)=1,IF(DAY($AU$1+1)&gt;1,1),IF(AND(DAY($AU$1+1)&gt;1,
 DAY($AU$1)&lt;DAY(G52)),1))</f>
        <v>0</v>
      </c>
    </row>
    <row r="53" spans="1:47" ht="15.75" customHeight="1" x14ac:dyDescent="0.2">
      <c r="A53" s="2"/>
      <c r="B53" s="155"/>
      <c r="C53" s="159"/>
      <c r="D53" s="136"/>
      <c r="E53" s="136"/>
      <c r="F53" s="137"/>
      <c r="G53" s="274"/>
      <c r="H53" s="275"/>
      <c r="I53" s="275"/>
      <c r="J53" s="275"/>
      <c r="K53" s="275"/>
      <c r="L53" s="276"/>
      <c r="M53" s="52" t="str">
        <f>IF(G52="","",IF($X$27="✔","（翌月払いのため",""))</f>
        <v/>
      </c>
      <c r="N53" s="2"/>
      <c r="O53" s="2"/>
      <c r="P53" s="50"/>
      <c r="Q53" s="169"/>
      <c r="R53" s="170"/>
      <c r="S53" s="170"/>
      <c r="T53" s="171"/>
      <c r="U53" s="58" t="s">
        <v>8</v>
      </c>
      <c r="V53" s="176"/>
      <c r="W53" s="176"/>
      <c r="X53" s="130" t="s">
        <v>9</v>
      </c>
      <c r="Y53" s="131"/>
      <c r="Z53" s="45" t="s">
        <v>5</v>
      </c>
      <c r="AA53" s="176"/>
      <c r="AB53" s="176"/>
      <c r="AC53" s="130" t="s">
        <v>9</v>
      </c>
      <c r="AD53" s="131"/>
      <c r="AE53" s="45"/>
      <c r="AF53" s="255">
        <v>50000</v>
      </c>
      <c r="AG53" s="255"/>
      <c r="AH53" s="255"/>
      <c r="AI53" s="24" t="s">
        <v>4</v>
      </c>
      <c r="AJ53" s="54"/>
      <c r="AK53" s="55"/>
      <c r="AL53" s="55"/>
      <c r="AM53" s="24"/>
      <c r="AN53" s="307"/>
      <c r="AO53" s="308"/>
      <c r="AP53" s="308"/>
      <c r="AQ53" s="309"/>
      <c r="AR53" s="125"/>
      <c r="AS53" s="381"/>
      <c r="AT53" s="2"/>
    </row>
    <row r="54" spans="1:47" ht="15.75" customHeight="1" x14ac:dyDescent="0.2">
      <c r="A54" s="38"/>
      <c r="B54" s="155"/>
      <c r="C54" s="159"/>
      <c r="D54" s="136"/>
      <c r="E54" s="136"/>
      <c r="F54" s="137"/>
      <c r="G54" s="277"/>
      <c r="H54" s="278"/>
      <c r="I54" s="278"/>
      <c r="J54" s="278"/>
      <c r="K54" s="278"/>
      <c r="L54" s="279"/>
      <c r="M54" s="111"/>
      <c r="N54" s="114" t="str">
        <f>IF(G52="","",IF($X$27="✔",N52-1,""))</f>
        <v/>
      </c>
      <c r="O54" s="115" t="str">
        <f>IF(G52="","",IF($X$27="✔","か月）",""))</f>
        <v/>
      </c>
      <c r="P54" s="112"/>
      <c r="Q54" s="280" t="s">
        <v>71</v>
      </c>
      <c r="R54" s="281"/>
      <c r="S54" s="281"/>
      <c r="T54" s="282"/>
      <c r="U54" s="59"/>
      <c r="V54" s="2"/>
      <c r="W54" s="117"/>
      <c r="X54" s="130" t="s">
        <v>33</v>
      </c>
      <c r="Y54" s="131"/>
      <c r="Z54" s="45"/>
      <c r="AA54" s="2"/>
      <c r="AB54" s="117"/>
      <c r="AC54" s="130" t="s">
        <v>33</v>
      </c>
      <c r="AD54" s="131"/>
      <c r="AE54" s="146" t="s">
        <v>108</v>
      </c>
      <c r="AF54" s="147"/>
      <c r="AG54" s="147"/>
      <c r="AH54" s="147"/>
      <c r="AI54" s="148"/>
      <c r="AJ54" s="54"/>
      <c r="AK54" s="129" t="str">
        <f>IF(AF56="","",ROUNDDOWN(MIN(AF53,AF56),-3))</f>
        <v/>
      </c>
      <c r="AL54" s="129"/>
      <c r="AM54" s="24" t="s">
        <v>4</v>
      </c>
      <c r="AN54" s="307"/>
      <c r="AO54" s="308"/>
      <c r="AP54" s="308"/>
      <c r="AQ54" s="309"/>
      <c r="AR54" s="125"/>
      <c r="AS54" s="381"/>
      <c r="AT54" s="2"/>
    </row>
    <row r="55" spans="1:47" ht="15.75" customHeight="1" x14ac:dyDescent="0.2">
      <c r="A55" s="2"/>
      <c r="B55" s="132" t="s">
        <v>41</v>
      </c>
      <c r="C55" s="134" t="s">
        <v>14</v>
      </c>
      <c r="D55" s="135"/>
      <c r="E55" s="136"/>
      <c r="F55" s="137"/>
      <c r="G55" s="271" t="s">
        <v>70</v>
      </c>
      <c r="H55" s="272"/>
      <c r="I55" s="272"/>
      <c r="J55" s="272"/>
      <c r="K55" s="272"/>
      <c r="L55" s="273"/>
      <c r="M55" s="109"/>
      <c r="N55" s="76"/>
      <c r="O55" s="76"/>
      <c r="P55" s="110"/>
      <c r="Q55" s="283"/>
      <c r="R55" s="284"/>
      <c r="S55" s="284"/>
      <c r="T55" s="285"/>
      <c r="U55" s="60"/>
      <c r="V55" s="61"/>
      <c r="W55" s="61"/>
      <c r="X55" s="61"/>
      <c r="Y55" s="62"/>
      <c r="Z55" s="45"/>
      <c r="AA55" s="2"/>
      <c r="AB55" s="2"/>
      <c r="AC55" s="2"/>
      <c r="AD55" s="24"/>
      <c r="AE55" s="63"/>
      <c r="AF55" s="138" t="s">
        <v>67</v>
      </c>
      <c r="AG55" s="138"/>
      <c r="AH55" s="138"/>
      <c r="AI55" s="139"/>
      <c r="AK55" s="55"/>
      <c r="AL55" s="55"/>
      <c r="AM55" s="24"/>
      <c r="AN55" s="307"/>
      <c r="AO55" s="308"/>
      <c r="AP55" s="308"/>
      <c r="AQ55" s="309"/>
      <c r="AR55" s="125"/>
      <c r="AS55" s="381"/>
      <c r="AT55" s="2"/>
    </row>
    <row r="56" spans="1:47" ht="13.95" customHeight="1" x14ac:dyDescent="0.2">
      <c r="A56" s="2"/>
      <c r="B56" s="133"/>
      <c r="C56" s="140"/>
      <c r="D56" s="141"/>
      <c r="E56" s="64"/>
      <c r="F56" s="65"/>
      <c r="G56" s="274"/>
      <c r="H56" s="275"/>
      <c r="I56" s="275"/>
      <c r="J56" s="275"/>
      <c r="K56" s="275"/>
      <c r="L56" s="276"/>
      <c r="M56" s="45"/>
      <c r="N56" s="2" t="str">
        <f>IF(G56="","",DATEDIF(G56,$M$37,"m")+1)</f>
        <v/>
      </c>
      <c r="O56" s="2" t="s">
        <v>34</v>
      </c>
      <c r="P56" s="50"/>
      <c r="Q56" s="283"/>
      <c r="R56" s="284"/>
      <c r="S56" s="284"/>
      <c r="T56" s="285"/>
      <c r="U56" s="66" t="s">
        <v>38</v>
      </c>
      <c r="V56" s="67"/>
      <c r="W56" s="67"/>
      <c r="X56" s="67"/>
      <c r="Y56" s="68"/>
      <c r="Z56" s="54"/>
      <c r="AA56" s="55"/>
      <c r="AB56" s="55"/>
      <c r="AC56" s="55"/>
      <c r="AD56" s="24"/>
      <c r="AE56" s="45"/>
      <c r="AF56" s="129" t="str">
        <f>IF(AA52="","",ROUNDDOWN(AA52/2,0))</f>
        <v/>
      </c>
      <c r="AG56" s="129"/>
      <c r="AH56" s="129"/>
      <c r="AI56" s="24" t="s">
        <v>4</v>
      </c>
      <c r="AJ56" s="54"/>
      <c r="AK56" s="55"/>
      <c r="AL56" s="55"/>
      <c r="AM56" s="24"/>
      <c r="AN56" s="307"/>
      <c r="AO56" s="308"/>
      <c r="AP56" s="308"/>
      <c r="AQ56" s="309"/>
      <c r="AR56" s="125"/>
      <c r="AS56" s="381"/>
      <c r="AT56" s="2"/>
    </row>
    <row r="57" spans="1:47" ht="15.75" customHeight="1" x14ac:dyDescent="0.2">
      <c r="A57" s="2"/>
      <c r="B57" s="133"/>
      <c r="C57" s="142" t="s">
        <v>37</v>
      </c>
      <c r="D57" s="143"/>
      <c r="E57" s="144"/>
      <c r="F57" s="145"/>
      <c r="G57" s="274"/>
      <c r="H57" s="275"/>
      <c r="I57" s="275"/>
      <c r="J57" s="275"/>
      <c r="K57" s="275"/>
      <c r="L57" s="276"/>
      <c r="M57" s="70" t="str">
        <f>IF(G56="","",IF($X$27="✔","（翌月払いのため",""))</f>
        <v/>
      </c>
      <c r="N57" s="2"/>
      <c r="O57" s="2"/>
      <c r="P57" s="50"/>
      <c r="Q57" s="283"/>
      <c r="R57" s="284"/>
      <c r="S57" s="284"/>
      <c r="T57" s="285"/>
      <c r="U57" s="183"/>
      <c r="V57" s="184"/>
      <c r="W57" s="184"/>
      <c r="X57" s="184"/>
      <c r="Y57" s="185"/>
      <c r="Z57" s="54"/>
      <c r="AA57" s="55"/>
      <c r="AB57" s="55"/>
      <c r="AC57" s="55"/>
      <c r="AD57" s="24"/>
      <c r="AE57" s="45"/>
      <c r="AF57" s="69"/>
      <c r="AG57" s="70"/>
      <c r="AH57" s="70"/>
      <c r="AI57" s="24"/>
      <c r="AJ57" s="54"/>
      <c r="AK57" s="55"/>
      <c r="AL57" s="55"/>
      <c r="AM57" s="24"/>
      <c r="AN57" s="307"/>
      <c r="AO57" s="308"/>
      <c r="AP57" s="308"/>
      <c r="AQ57" s="309"/>
      <c r="AR57" s="125"/>
      <c r="AS57" s="381"/>
      <c r="AT57" s="2"/>
    </row>
    <row r="58" spans="1:47" ht="15.75" customHeight="1" x14ac:dyDescent="0.2">
      <c r="A58" s="2"/>
      <c r="B58" s="71" t="s">
        <v>29</v>
      </c>
      <c r="C58" s="150" t="s">
        <v>42</v>
      </c>
      <c r="D58" s="151"/>
      <c r="E58" s="152" t="s">
        <v>29</v>
      </c>
      <c r="F58" s="153"/>
      <c r="G58" s="277"/>
      <c r="H58" s="278"/>
      <c r="I58" s="278"/>
      <c r="J58" s="278"/>
      <c r="K58" s="278"/>
      <c r="L58" s="279"/>
      <c r="M58" s="113"/>
      <c r="N58" s="116" t="str">
        <f>IF(G56="","",IF($X$27="✔",N56-1,""))</f>
        <v/>
      </c>
      <c r="O58" s="56" t="str">
        <f>IF(G56="","",IF($X$27="✔","か月）",""))</f>
        <v/>
      </c>
      <c r="P58" s="57"/>
      <c r="Q58" s="268" t="s">
        <v>72</v>
      </c>
      <c r="R58" s="269"/>
      <c r="S58" s="269"/>
      <c r="T58" s="270"/>
      <c r="U58" s="186"/>
      <c r="V58" s="187"/>
      <c r="W58" s="187"/>
      <c r="X58" s="187"/>
      <c r="Y58" s="188"/>
      <c r="Z58" s="72"/>
      <c r="AA58" s="73"/>
      <c r="AB58" s="73"/>
      <c r="AC58" s="73"/>
      <c r="AD58" s="21"/>
      <c r="AE58" s="34"/>
      <c r="AF58" s="20"/>
      <c r="AG58" s="20"/>
      <c r="AH58" s="20"/>
      <c r="AI58" s="21"/>
      <c r="AJ58" s="72"/>
      <c r="AK58" s="73"/>
      <c r="AL58" s="73"/>
      <c r="AM58" s="21"/>
      <c r="AN58" s="310"/>
      <c r="AO58" s="311"/>
      <c r="AP58" s="311"/>
      <c r="AQ58" s="312"/>
      <c r="AR58" s="125"/>
      <c r="AS58" s="382"/>
      <c r="AT58" s="2"/>
    </row>
    <row r="59" spans="1:47" ht="15.75" customHeight="1" x14ac:dyDescent="0.2">
      <c r="A59" s="2"/>
      <c r="B59" s="154">
        <v>3</v>
      </c>
      <c r="C59" s="156"/>
      <c r="D59" s="157"/>
      <c r="E59" s="157"/>
      <c r="F59" s="158"/>
      <c r="G59" s="160" t="s">
        <v>10</v>
      </c>
      <c r="H59" s="161"/>
      <c r="I59" s="161"/>
      <c r="J59" s="161"/>
      <c r="K59" s="161"/>
      <c r="L59" s="162"/>
      <c r="M59" s="8"/>
      <c r="N59" s="9"/>
      <c r="O59" s="9"/>
      <c r="P59" s="9"/>
      <c r="Q59" s="163" t="s">
        <v>68</v>
      </c>
      <c r="R59" s="164"/>
      <c r="S59" s="164"/>
      <c r="T59" s="165"/>
      <c r="U59" s="172"/>
      <c r="V59" s="173"/>
      <c r="W59" s="173"/>
      <c r="X59" s="173"/>
      <c r="Y59" s="174"/>
      <c r="Z59" s="8"/>
      <c r="AA59" s="9"/>
      <c r="AB59" s="9"/>
      <c r="AC59" s="9"/>
      <c r="AD59" s="43"/>
      <c r="AE59" s="46"/>
      <c r="AF59" s="9"/>
      <c r="AG59" s="47"/>
      <c r="AH59" s="9"/>
      <c r="AI59" s="43"/>
      <c r="AJ59" s="48"/>
      <c r="AK59" s="49"/>
      <c r="AL59" s="49"/>
      <c r="AM59" s="43"/>
      <c r="AN59" s="304"/>
      <c r="AO59" s="305"/>
      <c r="AP59" s="305"/>
      <c r="AQ59" s="306"/>
      <c r="AR59" s="125"/>
      <c r="AS59" s="380"/>
      <c r="AT59" s="2"/>
    </row>
    <row r="60" spans="1:47" ht="15.75" customHeight="1" x14ac:dyDescent="0.2">
      <c r="A60" s="2"/>
      <c r="B60" s="155"/>
      <c r="C60" s="159"/>
      <c r="D60" s="136"/>
      <c r="E60" s="136"/>
      <c r="F60" s="137"/>
      <c r="G60" s="274"/>
      <c r="H60" s="275"/>
      <c r="I60" s="275"/>
      <c r="J60" s="275"/>
      <c r="K60" s="275"/>
      <c r="L60" s="276"/>
      <c r="M60" s="45"/>
      <c r="N60" s="2" t="str">
        <f>IF(G60="","",DATEDIF(G60,$M$37,"m")+1)</f>
        <v/>
      </c>
      <c r="O60" s="2" t="s">
        <v>32</v>
      </c>
      <c r="P60" s="50"/>
      <c r="Q60" s="166"/>
      <c r="R60" s="167"/>
      <c r="S60" s="167"/>
      <c r="T60" s="168"/>
      <c r="U60" s="51"/>
      <c r="V60" s="175" t="str">
        <f>IF(V61="","",V61*W62)</f>
        <v/>
      </c>
      <c r="W60" s="175"/>
      <c r="X60" s="175"/>
      <c r="Y60" s="24" t="s">
        <v>4</v>
      </c>
      <c r="Z60" s="45"/>
      <c r="AA60" s="189" t="str">
        <f>IF(AA61="","",AA61*AB62)</f>
        <v/>
      </c>
      <c r="AB60" s="189"/>
      <c r="AC60" s="189"/>
      <c r="AD60" s="24" t="s">
        <v>4</v>
      </c>
      <c r="AE60" s="52"/>
      <c r="AF60" s="2" t="s">
        <v>47</v>
      </c>
      <c r="AG60" s="53"/>
      <c r="AH60" s="2"/>
      <c r="AI60" s="24"/>
      <c r="AJ60" s="54"/>
      <c r="AK60" s="55"/>
      <c r="AL60" s="55"/>
      <c r="AM60" s="24"/>
      <c r="AN60" s="307"/>
      <c r="AO60" s="308"/>
      <c r="AP60" s="308"/>
      <c r="AQ60" s="309"/>
      <c r="AR60" s="125"/>
      <c r="AS60" s="381"/>
      <c r="AT60" s="2"/>
      <c r="AU60" s="4">
        <f>YEAR($AU$1)*12+MONTH($AU$1)-YEAR(G60)*12-MONTH(G60)
-IF(DAY(G60+1)=1,IF(DAY($AU$1+1)&gt;1,1),IF(AND(DAY($AU$1+1)&gt;1,
 DAY($AU$1)&lt;DAY(G60)),1))</f>
        <v>0</v>
      </c>
    </row>
    <row r="61" spans="1:47" ht="15.75" customHeight="1" x14ac:dyDescent="0.2">
      <c r="A61" s="2"/>
      <c r="B61" s="155"/>
      <c r="C61" s="159"/>
      <c r="D61" s="136"/>
      <c r="E61" s="136"/>
      <c r="F61" s="137"/>
      <c r="G61" s="274"/>
      <c r="H61" s="275"/>
      <c r="I61" s="275"/>
      <c r="J61" s="275"/>
      <c r="K61" s="275"/>
      <c r="L61" s="276"/>
      <c r="M61" s="52" t="str">
        <f>IF(G60="","",IF($X$27="✔","（翌月払いのため",""))</f>
        <v/>
      </c>
      <c r="N61" s="2"/>
      <c r="O61" s="2"/>
      <c r="P61" s="50"/>
      <c r="Q61" s="169"/>
      <c r="R61" s="170"/>
      <c r="S61" s="170"/>
      <c r="T61" s="171"/>
      <c r="U61" s="58" t="s">
        <v>8</v>
      </c>
      <c r="V61" s="176"/>
      <c r="W61" s="176"/>
      <c r="X61" s="130" t="s">
        <v>9</v>
      </c>
      <c r="Y61" s="131"/>
      <c r="Z61" s="45" t="s">
        <v>5</v>
      </c>
      <c r="AA61" s="176"/>
      <c r="AB61" s="176"/>
      <c r="AC61" s="130" t="s">
        <v>9</v>
      </c>
      <c r="AD61" s="131"/>
      <c r="AE61" s="45"/>
      <c r="AF61" s="255">
        <v>50000</v>
      </c>
      <c r="AG61" s="255"/>
      <c r="AH61" s="255"/>
      <c r="AI61" s="24" t="s">
        <v>4</v>
      </c>
      <c r="AJ61" s="54"/>
      <c r="AK61" s="55"/>
      <c r="AL61" s="55"/>
      <c r="AM61" s="24"/>
      <c r="AN61" s="307"/>
      <c r="AO61" s="308"/>
      <c r="AP61" s="308"/>
      <c r="AQ61" s="309"/>
      <c r="AR61" s="125"/>
      <c r="AS61" s="381"/>
      <c r="AT61" s="2"/>
    </row>
    <row r="62" spans="1:47" ht="15.75" customHeight="1" x14ac:dyDescent="0.2">
      <c r="A62" s="38"/>
      <c r="B62" s="155"/>
      <c r="C62" s="159"/>
      <c r="D62" s="136"/>
      <c r="E62" s="136"/>
      <c r="F62" s="137"/>
      <c r="G62" s="277"/>
      <c r="H62" s="278"/>
      <c r="I62" s="278"/>
      <c r="J62" s="278"/>
      <c r="K62" s="278"/>
      <c r="L62" s="279"/>
      <c r="M62" s="111"/>
      <c r="N62" s="114" t="str">
        <f>IF(G60="","",IF($X$27="✔",N60-1,""))</f>
        <v/>
      </c>
      <c r="O62" s="115" t="str">
        <f>IF(G60="","",IF($X$27="✔","か月）",""))</f>
        <v/>
      </c>
      <c r="P62" s="112"/>
      <c r="Q62" s="280" t="s">
        <v>71</v>
      </c>
      <c r="R62" s="281"/>
      <c r="S62" s="281"/>
      <c r="T62" s="282"/>
      <c r="U62" s="59"/>
      <c r="V62" s="2"/>
      <c r="W62" s="117"/>
      <c r="X62" s="130" t="s">
        <v>33</v>
      </c>
      <c r="Y62" s="131"/>
      <c r="Z62" s="45"/>
      <c r="AA62" s="2"/>
      <c r="AB62" s="117"/>
      <c r="AC62" s="130" t="s">
        <v>33</v>
      </c>
      <c r="AD62" s="131"/>
      <c r="AE62" s="146" t="s">
        <v>108</v>
      </c>
      <c r="AF62" s="147"/>
      <c r="AG62" s="147"/>
      <c r="AH62" s="147"/>
      <c r="AI62" s="148"/>
      <c r="AJ62" s="54"/>
      <c r="AK62" s="129" t="str">
        <f>IF(AF64="","",ROUNDDOWN(MIN(AF61,AF64),-3))</f>
        <v/>
      </c>
      <c r="AL62" s="129"/>
      <c r="AM62" s="24" t="s">
        <v>4</v>
      </c>
      <c r="AN62" s="307"/>
      <c r="AO62" s="308"/>
      <c r="AP62" s="308"/>
      <c r="AQ62" s="309"/>
      <c r="AR62" s="125"/>
      <c r="AS62" s="381"/>
      <c r="AT62" s="2"/>
    </row>
    <row r="63" spans="1:47" ht="15.75" customHeight="1" x14ac:dyDescent="0.2">
      <c r="A63" s="2"/>
      <c r="B63" s="132" t="s">
        <v>41</v>
      </c>
      <c r="C63" s="134" t="s">
        <v>14</v>
      </c>
      <c r="D63" s="135"/>
      <c r="E63" s="136"/>
      <c r="F63" s="137"/>
      <c r="G63" s="271" t="s">
        <v>70</v>
      </c>
      <c r="H63" s="272"/>
      <c r="I63" s="272"/>
      <c r="J63" s="272"/>
      <c r="K63" s="272"/>
      <c r="L63" s="273"/>
      <c r="M63" s="109"/>
      <c r="N63" s="76"/>
      <c r="O63" s="76"/>
      <c r="P63" s="110"/>
      <c r="Q63" s="283"/>
      <c r="R63" s="284"/>
      <c r="S63" s="284"/>
      <c r="T63" s="285"/>
      <c r="U63" s="60"/>
      <c r="V63" s="61"/>
      <c r="W63" s="61"/>
      <c r="X63" s="61"/>
      <c r="Y63" s="62"/>
      <c r="Z63" s="45"/>
      <c r="AA63" s="2"/>
      <c r="AB63" s="2"/>
      <c r="AC63" s="2"/>
      <c r="AD63" s="24"/>
      <c r="AE63" s="63"/>
      <c r="AF63" s="138" t="s">
        <v>67</v>
      </c>
      <c r="AG63" s="138"/>
      <c r="AH63" s="138"/>
      <c r="AI63" s="139"/>
      <c r="AK63" s="55"/>
      <c r="AL63" s="55"/>
      <c r="AM63" s="24"/>
      <c r="AN63" s="307"/>
      <c r="AO63" s="308"/>
      <c r="AP63" s="308"/>
      <c r="AQ63" s="309"/>
      <c r="AR63" s="125"/>
      <c r="AS63" s="381"/>
      <c r="AT63" s="2"/>
    </row>
    <row r="64" spans="1:47" ht="13.95" customHeight="1" x14ac:dyDescent="0.2">
      <c r="A64" s="2"/>
      <c r="B64" s="133"/>
      <c r="C64" s="140"/>
      <c r="D64" s="141"/>
      <c r="E64" s="64"/>
      <c r="F64" s="65"/>
      <c r="G64" s="274"/>
      <c r="H64" s="275"/>
      <c r="I64" s="275"/>
      <c r="J64" s="275"/>
      <c r="K64" s="275"/>
      <c r="L64" s="276"/>
      <c r="M64" s="45"/>
      <c r="N64" s="2" t="str">
        <f>IF(G64="","",DATEDIF(G64,$M$37,"m")+1)</f>
        <v/>
      </c>
      <c r="O64" s="2" t="s">
        <v>34</v>
      </c>
      <c r="P64" s="50"/>
      <c r="Q64" s="283"/>
      <c r="R64" s="284"/>
      <c r="S64" s="284"/>
      <c r="T64" s="285"/>
      <c r="U64" s="66" t="s">
        <v>38</v>
      </c>
      <c r="V64" s="67"/>
      <c r="W64" s="67"/>
      <c r="X64" s="67"/>
      <c r="Y64" s="68"/>
      <c r="Z64" s="54"/>
      <c r="AA64" s="55"/>
      <c r="AB64" s="55"/>
      <c r="AC64" s="55"/>
      <c r="AD64" s="24"/>
      <c r="AE64" s="45"/>
      <c r="AF64" s="129" t="str">
        <f>IF(AA60="","",ROUNDDOWN(AA60/2,0))</f>
        <v/>
      </c>
      <c r="AG64" s="129"/>
      <c r="AH64" s="129"/>
      <c r="AI64" s="24" t="s">
        <v>4</v>
      </c>
      <c r="AJ64" s="54"/>
      <c r="AK64" s="55"/>
      <c r="AL64" s="55"/>
      <c r="AM64" s="24"/>
      <c r="AN64" s="307"/>
      <c r="AO64" s="308"/>
      <c r="AP64" s="308"/>
      <c r="AQ64" s="309"/>
      <c r="AR64" s="125"/>
      <c r="AS64" s="381"/>
      <c r="AT64" s="2"/>
    </row>
    <row r="65" spans="1:47" ht="15.75" customHeight="1" x14ac:dyDescent="0.2">
      <c r="A65" s="2"/>
      <c r="B65" s="133"/>
      <c r="C65" s="142" t="s">
        <v>37</v>
      </c>
      <c r="D65" s="143"/>
      <c r="E65" s="144"/>
      <c r="F65" s="145"/>
      <c r="G65" s="274"/>
      <c r="H65" s="275"/>
      <c r="I65" s="275"/>
      <c r="J65" s="275"/>
      <c r="K65" s="275"/>
      <c r="L65" s="276"/>
      <c r="M65" s="70" t="str">
        <f>IF(G64="","",IF($X$27="✔","（翌月払いのため",""))</f>
        <v/>
      </c>
      <c r="N65" s="2"/>
      <c r="O65" s="2"/>
      <c r="P65" s="50"/>
      <c r="Q65" s="283"/>
      <c r="R65" s="284"/>
      <c r="S65" s="284"/>
      <c r="T65" s="285"/>
      <c r="U65" s="183"/>
      <c r="V65" s="184"/>
      <c r="W65" s="184"/>
      <c r="X65" s="184"/>
      <c r="Y65" s="185"/>
      <c r="Z65" s="54"/>
      <c r="AA65" s="55"/>
      <c r="AB65" s="55"/>
      <c r="AC65" s="55"/>
      <c r="AD65" s="24"/>
      <c r="AE65" s="45"/>
      <c r="AF65" s="69"/>
      <c r="AG65" s="70"/>
      <c r="AH65" s="70"/>
      <c r="AI65" s="24"/>
      <c r="AJ65" s="54"/>
      <c r="AK65" s="55"/>
      <c r="AL65" s="55"/>
      <c r="AM65" s="24"/>
      <c r="AN65" s="307"/>
      <c r="AO65" s="308"/>
      <c r="AP65" s="308"/>
      <c r="AQ65" s="309"/>
      <c r="AR65" s="125"/>
      <c r="AS65" s="381"/>
      <c r="AT65" s="2"/>
    </row>
    <row r="66" spans="1:47" ht="15.75" customHeight="1" x14ac:dyDescent="0.2">
      <c r="A66" s="2"/>
      <c r="B66" s="71" t="s">
        <v>29</v>
      </c>
      <c r="C66" s="150" t="s">
        <v>42</v>
      </c>
      <c r="D66" s="151"/>
      <c r="E66" s="152" t="s">
        <v>29</v>
      </c>
      <c r="F66" s="153"/>
      <c r="G66" s="277"/>
      <c r="H66" s="278"/>
      <c r="I66" s="278"/>
      <c r="J66" s="278"/>
      <c r="K66" s="278"/>
      <c r="L66" s="279"/>
      <c r="M66" s="113"/>
      <c r="N66" s="116" t="str">
        <f>IF(G64="","",IF($X$27="✔",N64-1,""))</f>
        <v/>
      </c>
      <c r="O66" s="56" t="str">
        <f>IF(G64="","",IF($X$27="✔","か月）",""))</f>
        <v/>
      </c>
      <c r="P66" s="57"/>
      <c r="Q66" s="268" t="s">
        <v>72</v>
      </c>
      <c r="R66" s="269"/>
      <c r="S66" s="269"/>
      <c r="T66" s="270"/>
      <c r="U66" s="186"/>
      <c r="V66" s="187"/>
      <c r="W66" s="187"/>
      <c r="X66" s="187"/>
      <c r="Y66" s="188"/>
      <c r="Z66" s="72"/>
      <c r="AA66" s="73"/>
      <c r="AB66" s="73"/>
      <c r="AC66" s="73"/>
      <c r="AD66" s="21"/>
      <c r="AE66" s="34"/>
      <c r="AF66" s="20"/>
      <c r="AG66" s="20"/>
      <c r="AH66" s="20"/>
      <c r="AI66" s="21"/>
      <c r="AJ66" s="72"/>
      <c r="AK66" s="73"/>
      <c r="AL66" s="73"/>
      <c r="AM66" s="21"/>
      <c r="AN66" s="310"/>
      <c r="AO66" s="311"/>
      <c r="AP66" s="311"/>
      <c r="AQ66" s="312"/>
      <c r="AR66" s="125"/>
      <c r="AS66" s="382"/>
      <c r="AT66" s="2"/>
    </row>
    <row r="67" spans="1:47" ht="15.75" customHeight="1" x14ac:dyDescent="0.2">
      <c r="A67" s="2"/>
      <c r="B67" s="154">
        <v>4</v>
      </c>
      <c r="C67" s="156"/>
      <c r="D67" s="157"/>
      <c r="E67" s="157"/>
      <c r="F67" s="158"/>
      <c r="G67" s="160" t="s">
        <v>10</v>
      </c>
      <c r="H67" s="161"/>
      <c r="I67" s="161"/>
      <c r="J67" s="161"/>
      <c r="K67" s="161"/>
      <c r="L67" s="162"/>
      <c r="M67" s="8"/>
      <c r="N67" s="9"/>
      <c r="O67" s="9"/>
      <c r="P67" s="9"/>
      <c r="Q67" s="163" t="s">
        <v>68</v>
      </c>
      <c r="R67" s="164"/>
      <c r="S67" s="164"/>
      <c r="T67" s="165"/>
      <c r="U67" s="172"/>
      <c r="V67" s="173"/>
      <c r="W67" s="173"/>
      <c r="X67" s="173"/>
      <c r="Y67" s="174"/>
      <c r="Z67" s="8"/>
      <c r="AA67" s="9"/>
      <c r="AB67" s="9"/>
      <c r="AC67" s="9"/>
      <c r="AD67" s="43"/>
      <c r="AE67" s="46"/>
      <c r="AF67" s="9"/>
      <c r="AG67" s="47"/>
      <c r="AH67" s="9"/>
      <c r="AI67" s="43"/>
      <c r="AJ67" s="48"/>
      <c r="AK67" s="49"/>
      <c r="AL67" s="49"/>
      <c r="AM67" s="43"/>
      <c r="AN67" s="304"/>
      <c r="AO67" s="305"/>
      <c r="AP67" s="305"/>
      <c r="AQ67" s="306"/>
      <c r="AR67" s="125"/>
      <c r="AS67" s="380"/>
      <c r="AT67" s="2"/>
    </row>
    <row r="68" spans="1:47" ht="15.75" customHeight="1" x14ac:dyDescent="0.2">
      <c r="A68" s="2"/>
      <c r="B68" s="155"/>
      <c r="C68" s="159"/>
      <c r="D68" s="136"/>
      <c r="E68" s="136"/>
      <c r="F68" s="137"/>
      <c r="G68" s="274"/>
      <c r="H68" s="275"/>
      <c r="I68" s="275"/>
      <c r="J68" s="275"/>
      <c r="K68" s="275"/>
      <c r="L68" s="276"/>
      <c r="M68" s="45"/>
      <c r="N68" s="2" t="str">
        <f>IF(G68="","",DATEDIF(G68,$M$37,"m")+1)</f>
        <v/>
      </c>
      <c r="O68" s="2" t="s">
        <v>32</v>
      </c>
      <c r="P68" s="50"/>
      <c r="Q68" s="166"/>
      <c r="R68" s="167"/>
      <c r="S68" s="167"/>
      <c r="T68" s="168"/>
      <c r="U68" s="51"/>
      <c r="V68" s="175" t="str">
        <f>IF(V69="","",V69*W70)</f>
        <v/>
      </c>
      <c r="W68" s="175"/>
      <c r="X68" s="175"/>
      <c r="Y68" s="24" t="s">
        <v>4</v>
      </c>
      <c r="Z68" s="45"/>
      <c r="AA68" s="189" t="str">
        <f>IF(AA69="","",AA69*AB70)</f>
        <v/>
      </c>
      <c r="AB68" s="189"/>
      <c r="AC68" s="189"/>
      <c r="AD68" s="24" t="s">
        <v>4</v>
      </c>
      <c r="AE68" s="52"/>
      <c r="AF68" s="2" t="s">
        <v>47</v>
      </c>
      <c r="AG68" s="53"/>
      <c r="AH68" s="2"/>
      <c r="AI68" s="24"/>
      <c r="AJ68" s="54"/>
      <c r="AK68" s="55"/>
      <c r="AL68" s="55"/>
      <c r="AM68" s="24"/>
      <c r="AN68" s="307"/>
      <c r="AO68" s="308"/>
      <c r="AP68" s="308"/>
      <c r="AQ68" s="309"/>
      <c r="AR68" s="125"/>
      <c r="AS68" s="381"/>
      <c r="AT68" s="2"/>
      <c r="AU68" s="4">
        <f>YEAR($AU$1)*12+MONTH($AU$1)-YEAR(G68)*12-MONTH(G68)
-IF(DAY(G68+1)=1,IF(DAY($AU$1+1)&gt;1,1),IF(AND(DAY($AU$1+1)&gt;1,
 DAY($AU$1)&lt;DAY(G68)),1))</f>
        <v>0</v>
      </c>
    </row>
    <row r="69" spans="1:47" ht="15.75" customHeight="1" x14ac:dyDescent="0.2">
      <c r="A69" s="2"/>
      <c r="B69" s="155"/>
      <c r="C69" s="159"/>
      <c r="D69" s="136"/>
      <c r="E69" s="136"/>
      <c r="F69" s="137"/>
      <c r="G69" s="274"/>
      <c r="H69" s="275"/>
      <c r="I69" s="275"/>
      <c r="J69" s="275"/>
      <c r="K69" s="275"/>
      <c r="L69" s="276"/>
      <c r="M69" s="52" t="str">
        <f>IF(G68="","",IF($X$27="✔","（翌月払いのため",""))</f>
        <v/>
      </c>
      <c r="N69" s="2"/>
      <c r="O69" s="2"/>
      <c r="P69" s="50"/>
      <c r="Q69" s="169"/>
      <c r="R69" s="170"/>
      <c r="S69" s="170"/>
      <c r="T69" s="171"/>
      <c r="U69" s="58" t="s">
        <v>8</v>
      </c>
      <c r="V69" s="176"/>
      <c r="W69" s="176"/>
      <c r="X69" s="130" t="s">
        <v>9</v>
      </c>
      <c r="Y69" s="131"/>
      <c r="Z69" s="45" t="s">
        <v>5</v>
      </c>
      <c r="AA69" s="176"/>
      <c r="AB69" s="176"/>
      <c r="AC69" s="130" t="s">
        <v>9</v>
      </c>
      <c r="AD69" s="131"/>
      <c r="AE69" s="45"/>
      <c r="AF69" s="255">
        <v>50000</v>
      </c>
      <c r="AG69" s="255"/>
      <c r="AH69" s="255"/>
      <c r="AI69" s="24" t="s">
        <v>4</v>
      </c>
      <c r="AJ69" s="54"/>
      <c r="AK69" s="55"/>
      <c r="AL69" s="55"/>
      <c r="AM69" s="24"/>
      <c r="AN69" s="307"/>
      <c r="AO69" s="308"/>
      <c r="AP69" s="308"/>
      <c r="AQ69" s="309"/>
      <c r="AR69" s="125"/>
      <c r="AS69" s="381"/>
      <c r="AT69" s="2"/>
    </row>
    <row r="70" spans="1:47" ht="15.75" customHeight="1" x14ac:dyDescent="0.2">
      <c r="A70" s="38"/>
      <c r="B70" s="155"/>
      <c r="C70" s="159"/>
      <c r="D70" s="136"/>
      <c r="E70" s="136"/>
      <c r="F70" s="137"/>
      <c r="G70" s="277"/>
      <c r="H70" s="278"/>
      <c r="I70" s="278"/>
      <c r="J70" s="278"/>
      <c r="K70" s="278"/>
      <c r="L70" s="279"/>
      <c r="M70" s="111"/>
      <c r="N70" s="114" t="str">
        <f>IF(G68="","",IF($X$27="✔",N68-1,""))</f>
        <v/>
      </c>
      <c r="O70" s="115" t="str">
        <f>IF(G68="","",IF($X$27="✔","か月）",""))</f>
        <v/>
      </c>
      <c r="P70" s="112"/>
      <c r="Q70" s="280" t="s">
        <v>71</v>
      </c>
      <c r="R70" s="281"/>
      <c r="S70" s="281"/>
      <c r="T70" s="282"/>
      <c r="U70" s="59"/>
      <c r="V70" s="2"/>
      <c r="W70" s="117"/>
      <c r="X70" s="130" t="s">
        <v>33</v>
      </c>
      <c r="Y70" s="131"/>
      <c r="Z70" s="45"/>
      <c r="AA70" s="2"/>
      <c r="AB70" s="117"/>
      <c r="AC70" s="130" t="s">
        <v>33</v>
      </c>
      <c r="AD70" s="131"/>
      <c r="AE70" s="146" t="s">
        <v>108</v>
      </c>
      <c r="AF70" s="147"/>
      <c r="AG70" s="147"/>
      <c r="AH70" s="147"/>
      <c r="AI70" s="148"/>
      <c r="AJ70" s="54"/>
      <c r="AK70" s="129" t="str">
        <f>IF(AF72="","",ROUNDDOWN(MIN(AF69,AF72),-3))</f>
        <v/>
      </c>
      <c r="AL70" s="129"/>
      <c r="AM70" s="24" t="s">
        <v>4</v>
      </c>
      <c r="AN70" s="307"/>
      <c r="AO70" s="308"/>
      <c r="AP70" s="308"/>
      <c r="AQ70" s="309"/>
      <c r="AR70" s="125"/>
      <c r="AS70" s="381"/>
      <c r="AT70" s="2"/>
    </row>
    <row r="71" spans="1:47" ht="15.75" customHeight="1" x14ac:dyDescent="0.2">
      <c r="A71" s="2"/>
      <c r="B71" s="132" t="s">
        <v>41</v>
      </c>
      <c r="C71" s="134" t="s">
        <v>14</v>
      </c>
      <c r="D71" s="135"/>
      <c r="E71" s="136"/>
      <c r="F71" s="137"/>
      <c r="G71" s="271" t="s">
        <v>70</v>
      </c>
      <c r="H71" s="272"/>
      <c r="I71" s="272"/>
      <c r="J71" s="272"/>
      <c r="K71" s="272"/>
      <c r="L71" s="273"/>
      <c r="M71" s="109"/>
      <c r="N71" s="76"/>
      <c r="O71" s="76"/>
      <c r="P71" s="110"/>
      <c r="Q71" s="283"/>
      <c r="R71" s="284"/>
      <c r="S71" s="284"/>
      <c r="T71" s="285"/>
      <c r="U71" s="60"/>
      <c r="V71" s="61"/>
      <c r="W71" s="61"/>
      <c r="X71" s="61"/>
      <c r="Y71" s="62"/>
      <c r="Z71" s="45"/>
      <c r="AA71" s="2"/>
      <c r="AB71" s="2"/>
      <c r="AC71" s="2"/>
      <c r="AD71" s="24"/>
      <c r="AE71" s="63"/>
      <c r="AF71" s="138" t="s">
        <v>67</v>
      </c>
      <c r="AG71" s="138"/>
      <c r="AH71" s="138"/>
      <c r="AI71" s="139"/>
      <c r="AK71" s="55"/>
      <c r="AL71" s="55"/>
      <c r="AM71" s="24"/>
      <c r="AN71" s="307"/>
      <c r="AO71" s="308"/>
      <c r="AP71" s="308"/>
      <c r="AQ71" s="309"/>
      <c r="AR71" s="125"/>
      <c r="AS71" s="381"/>
      <c r="AT71" s="2"/>
    </row>
    <row r="72" spans="1:47" ht="13.95" customHeight="1" x14ac:dyDescent="0.2">
      <c r="A72" s="2"/>
      <c r="B72" s="133"/>
      <c r="C72" s="140"/>
      <c r="D72" s="141"/>
      <c r="E72" s="64"/>
      <c r="F72" s="65"/>
      <c r="G72" s="274"/>
      <c r="H72" s="275"/>
      <c r="I72" s="275"/>
      <c r="J72" s="275"/>
      <c r="K72" s="275"/>
      <c r="L72" s="276"/>
      <c r="M72" s="45"/>
      <c r="N72" s="2" t="str">
        <f>IF(G72="","",DATEDIF(G72,$M$37,"m")+1)</f>
        <v/>
      </c>
      <c r="O72" s="2" t="s">
        <v>34</v>
      </c>
      <c r="P72" s="50"/>
      <c r="Q72" s="283"/>
      <c r="R72" s="284"/>
      <c r="S72" s="284"/>
      <c r="T72" s="285"/>
      <c r="U72" s="66" t="s">
        <v>38</v>
      </c>
      <c r="V72" s="67"/>
      <c r="W72" s="67"/>
      <c r="X72" s="67"/>
      <c r="Y72" s="68"/>
      <c r="Z72" s="54"/>
      <c r="AA72" s="55"/>
      <c r="AB72" s="55"/>
      <c r="AC72" s="55"/>
      <c r="AD72" s="24"/>
      <c r="AE72" s="45"/>
      <c r="AF72" s="129" t="str">
        <f>IF(AA68="","",ROUNDDOWN(AA68/2,0))</f>
        <v/>
      </c>
      <c r="AG72" s="129"/>
      <c r="AH72" s="129"/>
      <c r="AI72" s="24" t="s">
        <v>4</v>
      </c>
      <c r="AJ72" s="54"/>
      <c r="AK72" s="55"/>
      <c r="AL72" s="55"/>
      <c r="AM72" s="24"/>
      <c r="AN72" s="307"/>
      <c r="AO72" s="308"/>
      <c r="AP72" s="308"/>
      <c r="AQ72" s="309"/>
      <c r="AR72" s="125"/>
      <c r="AS72" s="381"/>
      <c r="AT72" s="2"/>
    </row>
    <row r="73" spans="1:47" ht="15.75" customHeight="1" x14ac:dyDescent="0.2">
      <c r="A73" s="2"/>
      <c r="B73" s="133"/>
      <c r="C73" s="142" t="s">
        <v>37</v>
      </c>
      <c r="D73" s="143"/>
      <c r="E73" s="144"/>
      <c r="F73" s="145"/>
      <c r="G73" s="274"/>
      <c r="H73" s="275"/>
      <c r="I73" s="275"/>
      <c r="J73" s="275"/>
      <c r="K73" s="275"/>
      <c r="L73" s="276"/>
      <c r="M73" s="70" t="str">
        <f>IF(G72="","",IF($X$27="✔","（翌月払いのため",""))</f>
        <v/>
      </c>
      <c r="N73" s="2"/>
      <c r="O73" s="2"/>
      <c r="P73" s="50"/>
      <c r="Q73" s="283"/>
      <c r="R73" s="284"/>
      <c r="S73" s="284"/>
      <c r="T73" s="285"/>
      <c r="U73" s="183"/>
      <c r="V73" s="184"/>
      <c r="W73" s="184"/>
      <c r="X73" s="184"/>
      <c r="Y73" s="185"/>
      <c r="Z73" s="54"/>
      <c r="AA73" s="55"/>
      <c r="AB73" s="55"/>
      <c r="AC73" s="55"/>
      <c r="AD73" s="24"/>
      <c r="AE73" s="45"/>
      <c r="AF73" s="69"/>
      <c r="AG73" s="70"/>
      <c r="AH73" s="70"/>
      <c r="AI73" s="24"/>
      <c r="AJ73" s="54"/>
      <c r="AK73" s="55"/>
      <c r="AL73" s="55"/>
      <c r="AM73" s="24"/>
      <c r="AN73" s="307"/>
      <c r="AO73" s="308"/>
      <c r="AP73" s="308"/>
      <c r="AQ73" s="309"/>
      <c r="AR73" s="125"/>
      <c r="AS73" s="381"/>
      <c r="AT73" s="2"/>
    </row>
    <row r="74" spans="1:47" ht="15.75" customHeight="1" x14ac:dyDescent="0.2">
      <c r="A74" s="2"/>
      <c r="B74" s="71" t="s">
        <v>29</v>
      </c>
      <c r="C74" s="150" t="s">
        <v>42</v>
      </c>
      <c r="D74" s="151"/>
      <c r="E74" s="152" t="s">
        <v>29</v>
      </c>
      <c r="F74" s="153"/>
      <c r="G74" s="277"/>
      <c r="H74" s="278"/>
      <c r="I74" s="278"/>
      <c r="J74" s="278"/>
      <c r="K74" s="278"/>
      <c r="L74" s="279"/>
      <c r="M74" s="113"/>
      <c r="N74" s="116" t="str">
        <f>IF(G72="","",IF($X$27="✔",N72-1,""))</f>
        <v/>
      </c>
      <c r="O74" s="56" t="str">
        <f>IF(G72="","",IF($X$27="✔","か月）",""))</f>
        <v/>
      </c>
      <c r="P74" s="57"/>
      <c r="Q74" s="268" t="s">
        <v>72</v>
      </c>
      <c r="R74" s="269"/>
      <c r="S74" s="269"/>
      <c r="T74" s="270"/>
      <c r="U74" s="186"/>
      <c r="V74" s="187"/>
      <c r="W74" s="187"/>
      <c r="X74" s="187"/>
      <c r="Y74" s="188"/>
      <c r="Z74" s="72"/>
      <c r="AA74" s="73"/>
      <c r="AB74" s="73"/>
      <c r="AC74" s="73"/>
      <c r="AD74" s="21"/>
      <c r="AE74" s="34"/>
      <c r="AF74" s="20"/>
      <c r="AG74" s="20"/>
      <c r="AH74" s="20"/>
      <c r="AI74" s="21"/>
      <c r="AJ74" s="72"/>
      <c r="AK74" s="73"/>
      <c r="AL74" s="73"/>
      <c r="AM74" s="21"/>
      <c r="AN74" s="310"/>
      <c r="AO74" s="311"/>
      <c r="AP74" s="311"/>
      <c r="AQ74" s="312"/>
      <c r="AR74" s="125"/>
      <c r="AS74" s="382"/>
      <c r="AT74" s="2"/>
    </row>
    <row r="75" spans="1:47" ht="15.75" customHeight="1" x14ac:dyDescent="0.2">
      <c r="A75" s="2"/>
      <c r="B75" s="154">
        <v>5</v>
      </c>
      <c r="C75" s="156"/>
      <c r="D75" s="157"/>
      <c r="E75" s="157"/>
      <c r="F75" s="158"/>
      <c r="G75" s="160" t="s">
        <v>10</v>
      </c>
      <c r="H75" s="161"/>
      <c r="I75" s="161"/>
      <c r="J75" s="161"/>
      <c r="K75" s="161"/>
      <c r="L75" s="162"/>
      <c r="M75" s="8"/>
      <c r="N75" s="9"/>
      <c r="O75" s="9"/>
      <c r="P75" s="9"/>
      <c r="Q75" s="163" t="s">
        <v>68</v>
      </c>
      <c r="R75" s="164"/>
      <c r="S75" s="164"/>
      <c r="T75" s="165"/>
      <c r="U75" s="172"/>
      <c r="V75" s="173"/>
      <c r="W75" s="173"/>
      <c r="X75" s="173"/>
      <c r="Y75" s="174"/>
      <c r="Z75" s="8"/>
      <c r="AA75" s="9"/>
      <c r="AB75" s="9"/>
      <c r="AC75" s="9"/>
      <c r="AD75" s="43"/>
      <c r="AE75" s="46"/>
      <c r="AF75" s="9"/>
      <c r="AG75" s="47"/>
      <c r="AH75" s="9"/>
      <c r="AI75" s="43"/>
      <c r="AJ75" s="48"/>
      <c r="AK75" s="49"/>
      <c r="AL75" s="49"/>
      <c r="AM75" s="43"/>
      <c r="AN75" s="304"/>
      <c r="AO75" s="305"/>
      <c r="AP75" s="305"/>
      <c r="AQ75" s="306"/>
      <c r="AR75" s="125"/>
      <c r="AS75" s="380"/>
      <c r="AT75" s="2"/>
    </row>
    <row r="76" spans="1:47" ht="15.75" customHeight="1" x14ac:dyDescent="0.2">
      <c r="A76" s="2"/>
      <c r="B76" s="155"/>
      <c r="C76" s="159"/>
      <c r="D76" s="136"/>
      <c r="E76" s="136"/>
      <c r="F76" s="137"/>
      <c r="G76" s="274"/>
      <c r="H76" s="275"/>
      <c r="I76" s="275"/>
      <c r="J76" s="275"/>
      <c r="K76" s="275"/>
      <c r="L76" s="276"/>
      <c r="M76" s="45"/>
      <c r="N76" s="2" t="str">
        <f>IF(G76="","",DATEDIF(G76,$M$37,"m")+1)</f>
        <v/>
      </c>
      <c r="O76" s="2" t="s">
        <v>32</v>
      </c>
      <c r="P76" s="50"/>
      <c r="Q76" s="166"/>
      <c r="R76" s="167"/>
      <c r="S76" s="167"/>
      <c r="T76" s="168"/>
      <c r="U76" s="51"/>
      <c r="V76" s="175" t="str">
        <f>IF(V77="","",V77*W78)</f>
        <v/>
      </c>
      <c r="W76" s="175"/>
      <c r="X76" s="175"/>
      <c r="Y76" s="24" t="s">
        <v>4</v>
      </c>
      <c r="Z76" s="45"/>
      <c r="AA76" s="189" t="str">
        <f>IF(AA77="","",AA77*AB78)</f>
        <v/>
      </c>
      <c r="AB76" s="189"/>
      <c r="AC76" s="189"/>
      <c r="AD76" s="24" t="s">
        <v>4</v>
      </c>
      <c r="AE76" s="52"/>
      <c r="AF76" s="2" t="s">
        <v>47</v>
      </c>
      <c r="AG76" s="53"/>
      <c r="AH76" s="2"/>
      <c r="AI76" s="24"/>
      <c r="AJ76" s="54"/>
      <c r="AK76" s="55"/>
      <c r="AL76" s="55"/>
      <c r="AM76" s="24"/>
      <c r="AN76" s="307"/>
      <c r="AO76" s="308"/>
      <c r="AP76" s="308"/>
      <c r="AQ76" s="309"/>
      <c r="AR76" s="125"/>
      <c r="AS76" s="381"/>
      <c r="AT76" s="2"/>
      <c r="AU76" s="4">
        <f>YEAR($AU$1)*12+MONTH($AU$1)-YEAR(G76)*12-MONTH(G76)
-IF(DAY(G76+1)=1,IF(DAY($AU$1+1)&gt;1,1),IF(AND(DAY($AU$1+1)&gt;1,
 DAY($AU$1)&lt;DAY(G76)),1))</f>
        <v>0</v>
      </c>
    </row>
    <row r="77" spans="1:47" ht="15.75" customHeight="1" x14ac:dyDescent="0.2">
      <c r="A77" s="2"/>
      <c r="B77" s="155"/>
      <c r="C77" s="159"/>
      <c r="D77" s="136"/>
      <c r="E77" s="136"/>
      <c r="F77" s="137"/>
      <c r="G77" s="274"/>
      <c r="H77" s="275"/>
      <c r="I77" s="275"/>
      <c r="J77" s="275"/>
      <c r="K77" s="275"/>
      <c r="L77" s="276"/>
      <c r="M77" s="52" t="str">
        <f>IF(G76="","",IF($X$27="✔","（翌月払いのため",""))</f>
        <v/>
      </c>
      <c r="N77" s="2"/>
      <c r="O77" s="2"/>
      <c r="P77" s="50"/>
      <c r="Q77" s="169"/>
      <c r="R77" s="170"/>
      <c r="S77" s="170"/>
      <c r="T77" s="171"/>
      <c r="U77" s="58" t="s">
        <v>8</v>
      </c>
      <c r="V77" s="176"/>
      <c r="W77" s="176"/>
      <c r="X77" s="130" t="s">
        <v>9</v>
      </c>
      <c r="Y77" s="131"/>
      <c r="Z77" s="45" t="s">
        <v>5</v>
      </c>
      <c r="AA77" s="176"/>
      <c r="AB77" s="176"/>
      <c r="AC77" s="130" t="s">
        <v>9</v>
      </c>
      <c r="AD77" s="131"/>
      <c r="AE77" s="45"/>
      <c r="AF77" s="255">
        <v>50000</v>
      </c>
      <c r="AG77" s="255"/>
      <c r="AH77" s="255"/>
      <c r="AI77" s="24" t="s">
        <v>4</v>
      </c>
      <c r="AJ77" s="54"/>
      <c r="AK77" s="55"/>
      <c r="AL77" s="55"/>
      <c r="AM77" s="24"/>
      <c r="AN77" s="307"/>
      <c r="AO77" s="308"/>
      <c r="AP77" s="308"/>
      <c r="AQ77" s="309"/>
      <c r="AR77" s="125"/>
      <c r="AS77" s="381"/>
      <c r="AT77" s="2"/>
    </row>
    <row r="78" spans="1:47" ht="15.75" customHeight="1" x14ac:dyDescent="0.2">
      <c r="A78" s="38"/>
      <c r="B78" s="155"/>
      <c r="C78" s="159"/>
      <c r="D78" s="136"/>
      <c r="E78" s="136"/>
      <c r="F78" s="137"/>
      <c r="G78" s="277"/>
      <c r="H78" s="278"/>
      <c r="I78" s="278"/>
      <c r="J78" s="278"/>
      <c r="K78" s="278"/>
      <c r="L78" s="279"/>
      <c r="M78" s="111"/>
      <c r="N78" s="114" t="str">
        <f>IF(G76="","",IF($X$27="✔",N76-1,""))</f>
        <v/>
      </c>
      <c r="O78" s="115" t="str">
        <f>IF(G76="","",IF($X$27="✔","か月）",""))</f>
        <v/>
      </c>
      <c r="P78" s="112"/>
      <c r="Q78" s="280" t="s">
        <v>71</v>
      </c>
      <c r="R78" s="281"/>
      <c r="S78" s="281"/>
      <c r="T78" s="282"/>
      <c r="U78" s="59"/>
      <c r="V78" s="2"/>
      <c r="W78" s="117"/>
      <c r="X78" s="130" t="s">
        <v>33</v>
      </c>
      <c r="Y78" s="131"/>
      <c r="Z78" s="45"/>
      <c r="AA78" s="2"/>
      <c r="AB78" s="117"/>
      <c r="AC78" s="130" t="s">
        <v>33</v>
      </c>
      <c r="AD78" s="131"/>
      <c r="AE78" s="146" t="s">
        <v>108</v>
      </c>
      <c r="AF78" s="147"/>
      <c r="AG78" s="147"/>
      <c r="AH78" s="147"/>
      <c r="AI78" s="148"/>
      <c r="AJ78" s="54"/>
      <c r="AK78" s="129" t="str">
        <f>IF(AF80="","",ROUNDDOWN(MIN(AF77,AF80),-3))</f>
        <v/>
      </c>
      <c r="AL78" s="129"/>
      <c r="AM78" s="24" t="s">
        <v>4</v>
      </c>
      <c r="AN78" s="307"/>
      <c r="AO78" s="308"/>
      <c r="AP78" s="308"/>
      <c r="AQ78" s="309"/>
      <c r="AR78" s="125"/>
      <c r="AS78" s="381"/>
      <c r="AT78" s="2"/>
    </row>
    <row r="79" spans="1:47" ht="15.75" customHeight="1" x14ac:dyDescent="0.2">
      <c r="A79" s="2"/>
      <c r="B79" s="132" t="s">
        <v>41</v>
      </c>
      <c r="C79" s="134" t="s">
        <v>14</v>
      </c>
      <c r="D79" s="135"/>
      <c r="E79" s="136"/>
      <c r="F79" s="137"/>
      <c r="G79" s="271" t="s">
        <v>70</v>
      </c>
      <c r="H79" s="272"/>
      <c r="I79" s="272"/>
      <c r="J79" s="272"/>
      <c r="K79" s="272"/>
      <c r="L79" s="273"/>
      <c r="M79" s="109"/>
      <c r="N79" s="76"/>
      <c r="O79" s="76"/>
      <c r="P79" s="110"/>
      <c r="Q79" s="283"/>
      <c r="R79" s="284"/>
      <c r="S79" s="284"/>
      <c r="T79" s="285"/>
      <c r="U79" s="60"/>
      <c r="V79" s="61"/>
      <c r="W79" s="61"/>
      <c r="X79" s="61"/>
      <c r="Y79" s="62"/>
      <c r="Z79" s="45"/>
      <c r="AA79" s="2"/>
      <c r="AB79" s="2"/>
      <c r="AC79" s="2"/>
      <c r="AD79" s="24"/>
      <c r="AE79" s="63"/>
      <c r="AF79" s="138" t="s">
        <v>67</v>
      </c>
      <c r="AG79" s="138"/>
      <c r="AH79" s="138"/>
      <c r="AI79" s="139"/>
      <c r="AK79" s="55"/>
      <c r="AL79" s="55"/>
      <c r="AM79" s="24"/>
      <c r="AN79" s="307"/>
      <c r="AO79" s="308"/>
      <c r="AP79" s="308"/>
      <c r="AQ79" s="309"/>
      <c r="AR79" s="125"/>
      <c r="AS79" s="381"/>
      <c r="AT79" s="2"/>
    </row>
    <row r="80" spans="1:47" ht="13.95" customHeight="1" x14ac:dyDescent="0.2">
      <c r="A80" s="2"/>
      <c r="B80" s="133"/>
      <c r="C80" s="140"/>
      <c r="D80" s="141"/>
      <c r="E80" s="64"/>
      <c r="F80" s="65"/>
      <c r="G80" s="274"/>
      <c r="H80" s="275"/>
      <c r="I80" s="275"/>
      <c r="J80" s="275"/>
      <c r="K80" s="275"/>
      <c r="L80" s="276"/>
      <c r="M80" s="45"/>
      <c r="N80" s="2" t="str">
        <f>IF(G80="","",DATEDIF(G80,$M$37,"m")+1)</f>
        <v/>
      </c>
      <c r="O80" s="2" t="s">
        <v>34</v>
      </c>
      <c r="P80" s="50"/>
      <c r="Q80" s="283"/>
      <c r="R80" s="284"/>
      <c r="S80" s="284"/>
      <c r="T80" s="285"/>
      <c r="U80" s="66" t="s">
        <v>38</v>
      </c>
      <c r="V80" s="67"/>
      <c r="W80" s="67"/>
      <c r="X80" s="67"/>
      <c r="Y80" s="68"/>
      <c r="Z80" s="54"/>
      <c r="AA80" s="55"/>
      <c r="AB80" s="55"/>
      <c r="AC80" s="55"/>
      <c r="AD80" s="24"/>
      <c r="AE80" s="45"/>
      <c r="AF80" s="129" t="str">
        <f>IF(AA76="","",ROUNDDOWN(AA76/2,0))</f>
        <v/>
      </c>
      <c r="AG80" s="129"/>
      <c r="AH80" s="129"/>
      <c r="AI80" s="24" t="s">
        <v>4</v>
      </c>
      <c r="AJ80" s="54"/>
      <c r="AK80" s="55"/>
      <c r="AL80" s="55"/>
      <c r="AM80" s="24"/>
      <c r="AN80" s="307"/>
      <c r="AO80" s="308"/>
      <c r="AP80" s="308"/>
      <c r="AQ80" s="309"/>
      <c r="AR80" s="125"/>
      <c r="AS80" s="381"/>
      <c r="AT80" s="2"/>
    </row>
    <row r="81" spans="1:46" ht="15.75" customHeight="1" x14ac:dyDescent="0.2">
      <c r="A81" s="2"/>
      <c r="B81" s="133"/>
      <c r="C81" s="142" t="s">
        <v>37</v>
      </c>
      <c r="D81" s="143"/>
      <c r="E81" s="144"/>
      <c r="F81" s="145"/>
      <c r="G81" s="274"/>
      <c r="H81" s="275"/>
      <c r="I81" s="275"/>
      <c r="J81" s="275"/>
      <c r="K81" s="275"/>
      <c r="L81" s="276"/>
      <c r="M81" s="70" t="str">
        <f>IF(G80="","",IF($X$27="✔","（翌月払いのため",""))</f>
        <v/>
      </c>
      <c r="N81" s="2"/>
      <c r="O81" s="2"/>
      <c r="P81" s="50"/>
      <c r="Q81" s="283"/>
      <c r="R81" s="284"/>
      <c r="S81" s="284"/>
      <c r="T81" s="285"/>
      <c r="U81" s="183"/>
      <c r="V81" s="184"/>
      <c r="W81" s="184"/>
      <c r="X81" s="184"/>
      <c r="Y81" s="185"/>
      <c r="Z81" s="54"/>
      <c r="AA81" s="55"/>
      <c r="AB81" s="55"/>
      <c r="AC81" s="55"/>
      <c r="AD81" s="24"/>
      <c r="AE81" s="45"/>
      <c r="AF81" s="69"/>
      <c r="AG81" s="70"/>
      <c r="AH81" s="70"/>
      <c r="AI81" s="24"/>
      <c r="AJ81" s="54"/>
      <c r="AK81" s="55"/>
      <c r="AL81" s="55"/>
      <c r="AM81" s="24"/>
      <c r="AN81" s="307"/>
      <c r="AO81" s="308"/>
      <c r="AP81" s="308"/>
      <c r="AQ81" s="309"/>
      <c r="AR81" s="125"/>
      <c r="AS81" s="381"/>
      <c r="AT81" s="2"/>
    </row>
    <row r="82" spans="1:46" ht="15.75" customHeight="1" x14ac:dyDescent="0.2">
      <c r="A82" s="2"/>
      <c r="B82" s="71" t="s">
        <v>29</v>
      </c>
      <c r="C82" s="150" t="s">
        <v>42</v>
      </c>
      <c r="D82" s="151"/>
      <c r="E82" s="152" t="s">
        <v>29</v>
      </c>
      <c r="F82" s="153"/>
      <c r="G82" s="277"/>
      <c r="H82" s="278"/>
      <c r="I82" s="278"/>
      <c r="J82" s="278"/>
      <c r="K82" s="278"/>
      <c r="L82" s="279"/>
      <c r="M82" s="113"/>
      <c r="N82" s="116" t="str">
        <f>IF(G80="","",IF($X$27="✔",N80-1,""))</f>
        <v/>
      </c>
      <c r="O82" s="56" t="str">
        <f>IF(G80="","",IF($X$27="✔","か月）",""))</f>
        <v/>
      </c>
      <c r="P82" s="57"/>
      <c r="Q82" s="268" t="s">
        <v>72</v>
      </c>
      <c r="R82" s="269"/>
      <c r="S82" s="269"/>
      <c r="T82" s="270"/>
      <c r="U82" s="186"/>
      <c r="V82" s="187"/>
      <c r="W82" s="187"/>
      <c r="X82" s="187"/>
      <c r="Y82" s="188"/>
      <c r="Z82" s="72"/>
      <c r="AA82" s="73"/>
      <c r="AB82" s="73"/>
      <c r="AC82" s="73"/>
      <c r="AD82" s="21"/>
      <c r="AE82" s="34"/>
      <c r="AF82" s="20"/>
      <c r="AG82" s="20"/>
      <c r="AH82" s="20"/>
      <c r="AI82" s="21"/>
      <c r="AJ82" s="72"/>
      <c r="AK82" s="73"/>
      <c r="AL82" s="73"/>
      <c r="AM82" s="21"/>
      <c r="AN82" s="310"/>
      <c r="AO82" s="311"/>
      <c r="AP82" s="311"/>
      <c r="AQ82" s="312"/>
      <c r="AR82" s="125"/>
      <c r="AS82" s="382"/>
      <c r="AT82" s="2"/>
    </row>
    <row r="83" spans="1:46" ht="14.25" customHeight="1" x14ac:dyDescent="0.2">
      <c r="A83" s="2"/>
      <c r="B83" s="383" t="s">
        <v>3</v>
      </c>
      <c r="C83" s="384"/>
      <c r="D83" s="384"/>
      <c r="E83" s="384"/>
      <c r="F83" s="286"/>
      <c r="G83" s="294"/>
      <c r="H83" s="295"/>
      <c r="I83" s="295"/>
      <c r="J83" s="295"/>
      <c r="K83" s="295"/>
      <c r="L83" s="296"/>
      <c r="M83" s="294"/>
      <c r="N83" s="295"/>
      <c r="O83" s="295"/>
      <c r="P83" s="296"/>
      <c r="Q83" s="294"/>
      <c r="R83" s="295"/>
      <c r="S83" s="295"/>
      <c r="T83" s="296"/>
      <c r="U83" s="300" t="str">
        <f>IF(V44="","",SUM(V44,V52,V60,V68,V76))</f>
        <v/>
      </c>
      <c r="V83" s="301"/>
      <c r="W83" s="301"/>
      <c r="X83" s="301"/>
      <c r="Y83" s="286" t="s">
        <v>4</v>
      </c>
      <c r="Z83" s="300" t="str">
        <f>IF(AA44="","",SUM(AA44,AA52,AA60,AA68,AA76))</f>
        <v/>
      </c>
      <c r="AA83" s="301"/>
      <c r="AB83" s="301"/>
      <c r="AC83" s="301"/>
      <c r="AD83" s="286" t="s">
        <v>4</v>
      </c>
      <c r="AE83" s="288"/>
      <c r="AF83" s="289"/>
      <c r="AG83" s="289"/>
      <c r="AH83" s="289"/>
      <c r="AI83" s="290"/>
      <c r="AJ83" s="177" t="str">
        <f>IF(AK46="","",SUM(AK46,AK54,AK62,AK70,AK78))</f>
        <v/>
      </c>
      <c r="AK83" s="178"/>
      <c r="AL83" s="178"/>
      <c r="AM83" s="181" t="s">
        <v>45</v>
      </c>
      <c r="AN83" s="294"/>
      <c r="AO83" s="295"/>
      <c r="AP83" s="295"/>
      <c r="AQ83" s="296"/>
      <c r="AR83" s="40"/>
      <c r="AS83" s="40"/>
      <c r="AT83" s="2"/>
    </row>
    <row r="84" spans="1:46" ht="14.25" customHeight="1" x14ac:dyDescent="0.2">
      <c r="A84" s="2"/>
      <c r="B84" s="385"/>
      <c r="C84" s="386"/>
      <c r="D84" s="386"/>
      <c r="E84" s="386"/>
      <c r="F84" s="287"/>
      <c r="G84" s="297"/>
      <c r="H84" s="298"/>
      <c r="I84" s="298"/>
      <c r="J84" s="298"/>
      <c r="K84" s="298"/>
      <c r="L84" s="299"/>
      <c r="M84" s="297"/>
      <c r="N84" s="298"/>
      <c r="O84" s="298"/>
      <c r="P84" s="299"/>
      <c r="Q84" s="297"/>
      <c r="R84" s="298"/>
      <c r="S84" s="298"/>
      <c r="T84" s="299"/>
      <c r="U84" s="302"/>
      <c r="V84" s="303"/>
      <c r="W84" s="303"/>
      <c r="X84" s="303"/>
      <c r="Y84" s="287"/>
      <c r="Z84" s="302"/>
      <c r="AA84" s="303"/>
      <c r="AB84" s="303"/>
      <c r="AC84" s="303"/>
      <c r="AD84" s="287"/>
      <c r="AE84" s="291"/>
      <c r="AF84" s="292"/>
      <c r="AG84" s="292"/>
      <c r="AH84" s="292"/>
      <c r="AI84" s="293"/>
      <c r="AJ84" s="179"/>
      <c r="AK84" s="180"/>
      <c r="AL84" s="180"/>
      <c r="AM84" s="182"/>
      <c r="AN84" s="297"/>
      <c r="AO84" s="298"/>
      <c r="AP84" s="298"/>
      <c r="AQ84" s="299"/>
      <c r="AR84" s="40"/>
      <c r="AS84" s="40"/>
      <c r="AT84" s="2"/>
    </row>
    <row r="85" spans="1:46" ht="21" customHeight="1" x14ac:dyDescent="0.2">
      <c r="A85" s="2"/>
      <c r="B85" s="74" t="s">
        <v>43</v>
      </c>
      <c r="C85" s="40"/>
      <c r="D85" s="40"/>
      <c r="E85" s="40"/>
      <c r="F85" s="40"/>
      <c r="G85" s="40"/>
      <c r="H85" s="40"/>
      <c r="I85" s="40"/>
      <c r="J85" s="40"/>
      <c r="K85" s="40"/>
      <c r="L85" s="42"/>
      <c r="M85" s="2"/>
      <c r="N85" s="2"/>
      <c r="O85" s="2"/>
      <c r="P85" s="2"/>
      <c r="Q85" s="75"/>
      <c r="R85" s="42"/>
      <c r="S85" s="40"/>
      <c r="T85" s="40"/>
      <c r="U85" s="40"/>
      <c r="V85" s="40"/>
      <c r="W85" s="40"/>
      <c r="X85" s="40"/>
      <c r="Y85" s="40"/>
      <c r="Z85" s="40"/>
      <c r="AA85" s="40"/>
      <c r="AB85" s="40"/>
      <c r="AC85" s="40"/>
      <c r="AD85" s="40"/>
      <c r="AE85" s="40"/>
      <c r="AF85" s="40"/>
      <c r="AG85" s="40"/>
      <c r="AH85" s="40"/>
      <c r="AI85" s="40"/>
      <c r="AJ85" s="2"/>
      <c r="AK85" s="2"/>
      <c r="AL85" s="2"/>
      <c r="AM85" s="2"/>
      <c r="AN85" s="40"/>
      <c r="AO85" s="40"/>
      <c r="AP85" s="40"/>
      <c r="AQ85" s="40"/>
      <c r="AR85" s="40"/>
      <c r="AS85" s="40"/>
      <c r="AT85" s="2"/>
    </row>
    <row r="86" spans="1:46" ht="13.5" customHeight="1" x14ac:dyDescent="0.2">
      <c r="A86" s="2"/>
      <c r="B86" s="149" t="s">
        <v>60</v>
      </c>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76"/>
      <c r="AO86" s="76"/>
      <c r="AP86" s="76"/>
      <c r="AQ86" s="76"/>
      <c r="AR86" s="76"/>
      <c r="AS86" s="76"/>
      <c r="AT86" s="2"/>
    </row>
    <row r="87" spans="1:46" ht="15" customHeight="1" x14ac:dyDescent="0.2">
      <c r="A87" s="2"/>
      <c r="B87" s="126" t="s">
        <v>73</v>
      </c>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76"/>
      <c r="AO87" s="76"/>
      <c r="AP87" s="76"/>
      <c r="AQ87" s="76"/>
      <c r="AR87" s="76"/>
      <c r="AS87" s="76"/>
      <c r="AT87" s="2"/>
    </row>
    <row r="88" spans="1:46" ht="15" customHeight="1" x14ac:dyDescent="0.2">
      <c r="A88" s="2"/>
      <c r="B88" s="127" t="s">
        <v>61</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76"/>
      <c r="AO88" s="76"/>
      <c r="AP88" s="76"/>
      <c r="AQ88" s="76"/>
      <c r="AR88" s="76"/>
      <c r="AS88" s="76"/>
      <c r="AT88" s="2"/>
    </row>
    <row r="89" spans="1:46" ht="15" customHeight="1" x14ac:dyDescent="0.2">
      <c r="A89" s="2"/>
      <c r="B89" s="127" t="s">
        <v>104</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76"/>
      <c r="AO89" s="76"/>
      <c r="AP89" s="76"/>
      <c r="AQ89" s="76"/>
      <c r="AR89" s="76"/>
      <c r="AS89" s="76"/>
      <c r="AT89" s="2"/>
    </row>
  </sheetData>
  <mergeCells count="252">
    <mergeCell ref="AS43:AS50"/>
    <mergeCell ref="AS51:AS58"/>
    <mergeCell ref="AS59:AS66"/>
    <mergeCell ref="AS67:AS74"/>
    <mergeCell ref="AS75:AS82"/>
    <mergeCell ref="B89:AM89"/>
    <mergeCell ref="AN63:AQ66"/>
    <mergeCell ref="G64:L66"/>
    <mergeCell ref="Q66:T66"/>
    <mergeCell ref="AN67:AQ70"/>
    <mergeCell ref="G68:L70"/>
    <mergeCell ref="Q70:T73"/>
    <mergeCell ref="G71:L71"/>
    <mergeCell ref="AN71:AQ74"/>
    <mergeCell ref="G72:L74"/>
    <mergeCell ref="Q74:T74"/>
    <mergeCell ref="AA68:AC68"/>
    <mergeCell ref="AA69:AB69"/>
    <mergeCell ref="AC69:AD69"/>
    <mergeCell ref="AN47:AQ50"/>
    <mergeCell ref="AN43:AQ46"/>
    <mergeCell ref="AN83:AQ84"/>
    <mergeCell ref="B83:F84"/>
    <mergeCell ref="AA44:AC44"/>
    <mergeCell ref="O24:X24"/>
    <mergeCell ref="O25:R25"/>
    <mergeCell ref="O26:R26"/>
    <mergeCell ref="O27:R27"/>
    <mergeCell ref="O28:R28"/>
    <mergeCell ref="S28:X28"/>
    <mergeCell ref="S27:U27"/>
    <mergeCell ref="S26:X26"/>
    <mergeCell ref="AS38:AS42"/>
    <mergeCell ref="AB27:AQ28"/>
    <mergeCell ref="AB25:AQ26"/>
    <mergeCell ref="M37:Q37"/>
    <mergeCell ref="V27:W27"/>
    <mergeCell ref="AR38:AR42"/>
    <mergeCell ref="V45:W45"/>
    <mergeCell ref="X45:Y45"/>
    <mergeCell ref="AA45:AB45"/>
    <mergeCell ref="AF45:AH45"/>
    <mergeCell ref="M38:P42"/>
    <mergeCell ref="Q38:T40"/>
    <mergeCell ref="U38:AD38"/>
    <mergeCell ref="AE38:AI42"/>
    <mergeCell ref="AN38:AQ40"/>
    <mergeCell ref="Q41:T42"/>
    <mergeCell ref="U41:Y42"/>
    <mergeCell ref="Z41:AD42"/>
    <mergeCell ref="AJ41:AM42"/>
    <mergeCell ref="AN41:AQ42"/>
    <mergeCell ref="AN51:AQ54"/>
    <mergeCell ref="G52:L54"/>
    <mergeCell ref="Q54:T57"/>
    <mergeCell ref="G55:L55"/>
    <mergeCell ref="AN55:AQ58"/>
    <mergeCell ref="G56:L58"/>
    <mergeCell ref="Q58:T58"/>
    <mergeCell ref="AN75:AQ78"/>
    <mergeCell ref="G76:L78"/>
    <mergeCell ref="Q78:T81"/>
    <mergeCell ref="G79:L79"/>
    <mergeCell ref="AN79:AQ82"/>
    <mergeCell ref="G80:L82"/>
    <mergeCell ref="Q82:T82"/>
    <mergeCell ref="AN59:AQ62"/>
    <mergeCell ref="G60:L62"/>
    <mergeCell ref="AE70:AI70"/>
    <mergeCell ref="AE78:AI78"/>
    <mergeCell ref="AF69:AH69"/>
    <mergeCell ref="X70:Y70"/>
    <mergeCell ref="E66:F66"/>
    <mergeCell ref="V60:X60"/>
    <mergeCell ref="AA60:AC60"/>
    <mergeCell ref="V61:W61"/>
    <mergeCell ref="X61:Y61"/>
    <mergeCell ref="B59:B62"/>
    <mergeCell ref="X54:Y54"/>
    <mergeCell ref="AC54:AD54"/>
    <mergeCell ref="C65:F65"/>
    <mergeCell ref="C56:D56"/>
    <mergeCell ref="C64:D64"/>
    <mergeCell ref="G47:L47"/>
    <mergeCell ref="G44:L46"/>
    <mergeCell ref="G48:L50"/>
    <mergeCell ref="Q46:T49"/>
    <mergeCell ref="Q62:T65"/>
    <mergeCell ref="G63:L63"/>
    <mergeCell ref="AD83:AD84"/>
    <mergeCell ref="AE83:AI84"/>
    <mergeCell ref="AF53:AH53"/>
    <mergeCell ref="X62:Y62"/>
    <mergeCell ref="AC62:AD62"/>
    <mergeCell ref="AF64:AH64"/>
    <mergeCell ref="AF63:AI63"/>
    <mergeCell ref="AC70:AD70"/>
    <mergeCell ref="U65:Y66"/>
    <mergeCell ref="AF77:AH77"/>
    <mergeCell ref="G83:L84"/>
    <mergeCell ref="M83:P84"/>
    <mergeCell ref="Q83:T84"/>
    <mergeCell ref="U83:X84"/>
    <mergeCell ref="Y83:Y84"/>
    <mergeCell ref="Z83:AC84"/>
    <mergeCell ref="AE54:AI54"/>
    <mergeCell ref="AE62:AI62"/>
    <mergeCell ref="C13:C15"/>
    <mergeCell ref="D13:L15"/>
    <mergeCell ref="AM13:AM15"/>
    <mergeCell ref="P14:Q14"/>
    <mergeCell ref="P15:Q15"/>
    <mergeCell ref="AF56:AH56"/>
    <mergeCell ref="AF61:AH61"/>
    <mergeCell ref="AF55:AI55"/>
    <mergeCell ref="B47:B49"/>
    <mergeCell ref="X46:Y46"/>
    <mergeCell ref="AC46:AD46"/>
    <mergeCell ref="V52:X52"/>
    <mergeCell ref="AA52:AC52"/>
    <mergeCell ref="G51:L51"/>
    <mergeCell ref="U49:Y50"/>
    <mergeCell ref="AF48:AH48"/>
    <mergeCell ref="AF47:AI47"/>
    <mergeCell ref="Q51:T53"/>
    <mergeCell ref="U51:Y51"/>
    <mergeCell ref="AA53:AB53"/>
    <mergeCell ref="U57:Y58"/>
    <mergeCell ref="B38:B42"/>
    <mergeCell ref="C38:F42"/>
    <mergeCell ref="Q50:T50"/>
    <mergeCell ref="D6:L6"/>
    <mergeCell ref="AM9:AM11"/>
    <mergeCell ref="AB9:AB11"/>
    <mergeCell ref="AC9:AL11"/>
    <mergeCell ref="AB13:AB15"/>
    <mergeCell ref="AC13:AL15"/>
    <mergeCell ref="AM18:AM20"/>
    <mergeCell ref="P19:Q19"/>
    <mergeCell ref="Y27:AA28"/>
    <mergeCell ref="P20:Q20"/>
    <mergeCell ref="Y25:AA26"/>
    <mergeCell ref="AB18:AB20"/>
    <mergeCell ref="AC18:AL20"/>
    <mergeCell ref="Y24:AQ24"/>
    <mergeCell ref="S25:X25"/>
    <mergeCell ref="B24:G24"/>
    <mergeCell ref="B25:G28"/>
    <mergeCell ref="H24:N24"/>
    <mergeCell ref="N5:AQ7"/>
    <mergeCell ref="H25:N28"/>
    <mergeCell ref="B9:B10"/>
    <mergeCell ref="C9:C10"/>
    <mergeCell ref="D9:L10"/>
    <mergeCell ref="B13:B15"/>
    <mergeCell ref="B18:B20"/>
    <mergeCell ref="C18:C20"/>
    <mergeCell ref="D18:L20"/>
    <mergeCell ref="V53:W53"/>
    <mergeCell ref="X53:Y53"/>
    <mergeCell ref="AC53:AD53"/>
    <mergeCell ref="B51:B54"/>
    <mergeCell ref="B55:B57"/>
    <mergeCell ref="C66:D66"/>
    <mergeCell ref="G59:L59"/>
    <mergeCell ref="Q59:T61"/>
    <mergeCell ref="U59:Y59"/>
    <mergeCell ref="AA61:AB61"/>
    <mergeCell ref="AC61:AD61"/>
    <mergeCell ref="B63:B65"/>
    <mergeCell ref="G38:L42"/>
    <mergeCell ref="F37:K37"/>
    <mergeCell ref="B43:B46"/>
    <mergeCell ref="G43:L43"/>
    <mergeCell ref="Q43:T45"/>
    <mergeCell ref="U43:Y43"/>
    <mergeCell ref="AC45:AD45"/>
    <mergeCell ref="V44:X44"/>
    <mergeCell ref="C48:D48"/>
    <mergeCell ref="C43:F46"/>
    <mergeCell ref="C47:D47"/>
    <mergeCell ref="C51:F54"/>
    <mergeCell ref="C55:D55"/>
    <mergeCell ref="C59:F62"/>
    <mergeCell ref="C63:D63"/>
    <mergeCell ref="E47:F47"/>
    <mergeCell ref="E55:F55"/>
    <mergeCell ref="E63:F63"/>
    <mergeCell ref="C49:F49"/>
    <mergeCell ref="C50:D50"/>
    <mergeCell ref="C57:F57"/>
    <mergeCell ref="C58:D58"/>
    <mergeCell ref="E50:F50"/>
    <mergeCell ref="E58:F58"/>
    <mergeCell ref="AJ83:AL84"/>
    <mergeCell ref="AM83:AM84"/>
    <mergeCell ref="B71:B73"/>
    <mergeCell ref="C71:D71"/>
    <mergeCell ref="E71:F71"/>
    <mergeCell ref="AF71:AI71"/>
    <mergeCell ref="C72:D72"/>
    <mergeCell ref="AF72:AH72"/>
    <mergeCell ref="U81:Y82"/>
    <mergeCell ref="C82:D82"/>
    <mergeCell ref="E82:F82"/>
    <mergeCell ref="B75:B78"/>
    <mergeCell ref="C75:F78"/>
    <mergeCell ref="G75:L75"/>
    <mergeCell ref="Q75:T77"/>
    <mergeCell ref="U75:Y75"/>
    <mergeCell ref="V76:X76"/>
    <mergeCell ref="AA76:AC76"/>
    <mergeCell ref="V77:W77"/>
    <mergeCell ref="X77:Y77"/>
    <mergeCell ref="AA77:AB77"/>
    <mergeCell ref="AC77:AD77"/>
    <mergeCell ref="C73:F73"/>
    <mergeCell ref="U73:Y74"/>
    <mergeCell ref="C74:D74"/>
    <mergeCell ref="E74:F74"/>
    <mergeCell ref="B67:B70"/>
    <mergeCell ref="C67:F70"/>
    <mergeCell ref="G67:L67"/>
    <mergeCell ref="Q67:T69"/>
    <mergeCell ref="U67:Y67"/>
    <mergeCell ref="V68:X68"/>
    <mergeCell ref="V69:W69"/>
    <mergeCell ref="X69:Y69"/>
    <mergeCell ref="AR43:AR50"/>
    <mergeCell ref="AR51:AR58"/>
    <mergeCell ref="AR59:AR66"/>
    <mergeCell ref="AR67:AR74"/>
    <mergeCell ref="AR75:AR82"/>
    <mergeCell ref="B87:AM87"/>
    <mergeCell ref="B88:AM88"/>
    <mergeCell ref="V39:AC39"/>
    <mergeCell ref="AK46:AL46"/>
    <mergeCell ref="AK54:AL54"/>
    <mergeCell ref="AK62:AL62"/>
    <mergeCell ref="AK70:AL70"/>
    <mergeCell ref="AK78:AL78"/>
    <mergeCell ref="X78:Y78"/>
    <mergeCell ref="AC78:AD78"/>
    <mergeCell ref="B79:B81"/>
    <mergeCell ref="C79:D79"/>
    <mergeCell ref="E79:F79"/>
    <mergeCell ref="AF79:AI79"/>
    <mergeCell ref="C80:D80"/>
    <mergeCell ref="AF80:AH80"/>
    <mergeCell ref="C81:F81"/>
    <mergeCell ref="AE46:AI46"/>
    <mergeCell ref="B86:AM86"/>
  </mergeCells>
  <phoneticPr fontId="1"/>
  <dataValidations count="5">
    <dataValidation type="list" allowBlank="1" showInputMessage="1" showErrorMessage="1" errorTitle="入力確認" error="リストから選択してください。" sqref="C9:C10 C13:C15 C18:C20" xr:uid="{E9E3B757-716B-4F27-B629-3BD115C481E3}">
      <formula1>"✔,　"</formula1>
    </dataValidation>
    <dataValidation type="list" allowBlank="1" showInputMessage="1" showErrorMessage="1" sqref="E50 E58 B82 O9:O10 B50 B58 E66 B66 B74 E74 E82 X27" xr:uid="{F0BAE7BC-C273-4EEE-9C18-8706730BF8F2}">
      <formula1>"✔,　"</formula1>
    </dataValidation>
    <dataValidation type="list" allowBlank="1" showInputMessage="1" showErrorMessage="1" sqref="B25" xr:uid="{E3159661-96C7-4998-9DF9-6788376A8D17}">
      <formula1>"手当支給,代理返還"</formula1>
    </dataValidation>
    <dataValidation type="list" allowBlank="1" showInputMessage="1" showErrorMessage="1" sqref="U49:Y50 U57:Y58 U65:Y66 U73:Y74 U81:Y82" xr:uid="{2601A4BA-7957-42B2-B70C-B565771EB58D}">
      <formula1>"・返還開始が遅れるため,・当年度途中に異動予定,・当年度途中に返還完了予定"</formula1>
    </dataValidation>
    <dataValidation type="list" allowBlank="1" showInputMessage="1" showErrorMessage="1" sqref="AR43:AR82" xr:uid="{2B91E676-F725-4E5C-82BE-416646BE52EB}">
      <formula1>"✔"</formula1>
    </dataValidation>
  </dataValidations>
  <printOptions horizontalCentered="1"/>
  <pageMargins left="0.23622047244094491" right="0.23622047244094491" top="0.65" bottom="0.21" header="0.17" footer="0.17"/>
  <pageSetup paperSize="9" scale="65" fitToHeight="0" orientation="landscape" r:id="rId1"/>
  <rowBreaks count="1" manualBreakCount="1">
    <brk id="3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901F-85B5-4BC2-8FBF-6030FFDF08E5}">
  <sheetPr>
    <tabColor rgb="FF00B0F0"/>
    <pageSetUpPr fitToPage="1"/>
  </sheetPr>
  <dimension ref="A1:AV90"/>
  <sheetViews>
    <sheetView view="pageBreakPreview" zoomScale="90" zoomScaleNormal="100" zoomScaleSheetLayoutView="90" workbookViewId="0">
      <selection activeCell="AF31" sqref="AF31"/>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1" width="3.2187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6.33203125" style="4" customWidth="1"/>
    <col min="21" max="21" width="2" style="4" customWidth="1"/>
    <col min="22"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8.33203125" style="4" customWidth="1"/>
    <col min="36" max="36" width="2.6640625" style="4" customWidth="1"/>
    <col min="37" max="37" width="5" style="4" customWidth="1"/>
    <col min="38" max="38" width="6.109375" style="4" customWidth="1"/>
    <col min="39" max="39" width="4.44140625" style="4" customWidth="1"/>
    <col min="40" max="43" width="3.77734375" style="4" customWidth="1"/>
    <col min="44" max="44" width="11.77734375" style="4" customWidth="1"/>
    <col min="45" max="45" width="12.21875" style="4" customWidth="1"/>
    <col min="46" max="46" width="3.77734375" style="4" customWidth="1"/>
    <col min="47" max="47" width="10.77734375" style="4" hidden="1" customWidth="1"/>
    <col min="48" max="48" width="9.77734375" style="4" customWidth="1"/>
    <col min="49" max="16384" width="8.88671875" style="1"/>
  </cols>
  <sheetData>
    <row r="1" spans="1:47"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f>EDATE(M37,1)</f>
        <v>46142</v>
      </c>
    </row>
    <row r="2" spans="1:47" ht="16.2" x14ac:dyDescent="0.2">
      <c r="A2" s="2"/>
      <c r="B2" s="5" t="s">
        <v>99</v>
      </c>
      <c r="C2" s="2"/>
      <c r="D2" s="5" t="s">
        <v>109</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7" ht="20.25" customHeight="1" x14ac:dyDescent="0.2">
      <c r="A3" s="2"/>
      <c r="B3" s="2"/>
      <c r="C3" s="2"/>
      <c r="D3" s="2"/>
      <c r="E3" s="2"/>
      <c r="F3" s="2"/>
      <c r="G3" s="2"/>
      <c r="H3" s="2"/>
      <c r="I3" s="2"/>
      <c r="J3" s="2"/>
      <c r="K3" s="2"/>
      <c r="L3" s="2"/>
      <c r="M3" s="219"/>
      <c r="N3" s="219"/>
      <c r="O3" s="219"/>
      <c r="P3" s="219"/>
      <c r="Q3" s="219"/>
      <c r="R3" s="219"/>
      <c r="S3" s="219"/>
      <c r="T3" s="219"/>
      <c r="U3" s="219"/>
      <c r="V3" s="219"/>
      <c r="W3" s="219"/>
      <c r="X3" s="219"/>
      <c r="Y3" s="219"/>
      <c r="Z3" s="219"/>
      <c r="AA3" s="219"/>
      <c r="AB3" s="219"/>
      <c r="AC3" s="219"/>
      <c r="AD3" s="219"/>
      <c r="AE3" s="219"/>
      <c r="AF3" s="219"/>
      <c r="AG3" s="219"/>
      <c r="AH3" s="219"/>
      <c r="AI3" s="387"/>
      <c r="AJ3" s="387"/>
      <c r="AK3" s="387"/>
      <c r="AL3" s="387"/>
      <c r="AM3" s="387"/>
      <c r="AN3" s="387"/>
      <c r="AO3" s="387"/>
      <c r="AP3" s="387"/>
      <c r="AQ3" s="387"/>
      <c r="AR3" s="2"/>
      <c r="AS3" s="2"/>
      <c r="AT3" s="2"/>
    </row>
    <row r="4" spans="1:47" ht="20.25" customHeight="1" x14ac:dyDescent="0.2">
      <c r="A4" s="2"/>
      <c r="B4" s="120" t="s">
        <v>95</v>
      </c>
      <c r="C4" s="37"/>
      <c r="D4" s="2" t="s">
        <v>96</v>
      </c>
      <c r="E4" s="2"/>
      <c r="G4" s="2"/>
      <c r="H4" s="2"/>
      <c r="I4" s="2"/>
      <c r="J4" s="2"/>
      <c r="K4" s="2"/>
      <c r="L4" s="2"/>
      <c r="M4" s="117"/>
      <c r="N4" s="2" t="s">
        <v>93</v>
      </c>
      <c r="O4" s="2"/>
      <c r="P4" s="2"/>
      <c r="Q4" s="118"/>
      <c r="R4" s="2" t="s">
        <v>94</v>
      </c>
      <c r="S4" s="2"/>
      <c r="T4" s="2"/>
      <c r="U4" s="2"/>
      <c r="V4" s="2"/>
      <c r="W4" s="2"/>
      <c r="X4" s="2"/>
      <c r="Y4" s="2"/>
      <c r="Z4" s="2"/>
      <c r="AA4" s="2"/>
      <c r="AB4" s="2"/>
      <c r="AC4" s="2"/>
      <c r="AD4" s="2"/>
      <c r="AE4" s="2"/>
      <c r="AF4" s="2"/>
      <c r="AG4" s="2"/>
      <c r="AH4" s="2"/>
      <c r="AI4" s="119"/>
      <c r="AJ4" s="119"/>
      <c r="AK4" s="119"/>
      <c r="AL4" s="119"/>
      <c r="AM4" s="119"/>
      <c r="AN4" s="119"/>
      <c r="AO4" s="119"/>
      <c r="AP4" s="119"/>
      <c r="AQ4" s="119"/>
      <c r="AR4" s="2"/>
      <c r="AS4" s="2"/>
      <c r="AT4" s="2"/>
    </row>
    <row r="5" spans="1:47" ht="16.2" customHeight="1" x14ac:dyDescent="0.2">
      <c r="A5" s="2"/>
      <c r="B5" s="84"/>
      <c r="C5" s="85"/>
      <c r="D5" s="85"/>
      <c r="E5" s="85"/>
      <c r="F5" s="85"/>
      <c r="G5" s="85"/>
      <c r="H5" s="85"/>
      <c r="I5" s="85"/>
      <c r="J5" s="85"/>
      <c r="K5" s="85"/>
      <c r="L5" s="85"/>
      <c r="M5" s="86"/>
      <c r="N5" s="238" t="s">
        <v>74</v>
      </c>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40"/>
      <c r="AR5" s="2"/>
      <c r="AS5" s="2"/>
      <c r="AT5" s="2"/>
    </row>
    <row r="6" spans="1:47" ht="22.5" customHeight="1" x14ac:dyDescent="0.2">
      <c r="A6" s="2"/>
      <c r="B6" s="87"/>
      <c r="C6" s="88"/>
      <c r="D6" s="195" t="s">
        <v>35</v>
      </c>
      <c r="E6" s="195"/>
      <c r="F6" s="195"/>
      <c r="G6" s="195"/>
      <c r="H6" s="195"/>
      <c r="I6" s="195"/>
      <c r="J6" s="195"/>
      <c r="K6" s="195"/>
      <c r="L6" s="195"/>
      <c r="M6" s="89"/>
      <c r="N6" s="241"/>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42"/>
      <c r="AR6" s="2"/>
      <c r="AS6" s="2"/>
      <c r="AT6" s="2"/>
    </row>
    <row r="7" spans="1:47" ht="21" customHeight="1" x14ac:dyDescent="0.2">
      <c r="A7" s="2"/>
      <c r="B7" s="90"/>
      <c r="C7" s="91"/>
      <c r="D7" s="92"/>
      <c r="E7" s="92"/>
      <c r="F7" s="92"/>
      <c r="G7" s="92"/>
      <c r="H7" s="92"/>
      <c r="I7" s="92"/>
      <c r="J7" s="92"/>
      <c r="K7" s="92"/>
      <c r="L7" s="92"/>
      <c r="M7" s="91"/>
      <c r="N7" s="243"/>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5"/>
      <c r="AR7" s="2"/>
      <c r="AS7" s="2"/>
      <c r="AT7" s="2"/>
      <c r="AU7" s="2"/>
    </row>
    <row r="8" spans="1:47" ht="7.5" customHeight="1" x14ac:dyDescent="0.2">
      <c r="A8" s="2"/>
      <c r="B8" s="84"/>
      <c r="C8" s="85"/>
      <c r="D8" s="85"/>
      <c r="E8" s="85"/>
      <c r="F8" s="85"/>
      <c r="G8" s="85"/>
      <c r="H8" s="85"/>
      <c r="I8" s="85"/>
      <c r="J8" s="85"/>
      <c r="K8" s="85"/>
      <c r="L8" s="85"/>
      <c r="M8" s="86"/>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c r="AT8" s="2"/>
    </row>
    <row r="9" spans="1:47" ht="22.5" customHeight="1" x14ac:dyDescent="0.2">
      <c r="A9" s="2"/>
      <c r="B9" s="191">
        <v>1</v>
      </c>
      <c r="C9" s="192" t="s">
        <v>28</v>
      </c>
      <c r="D9" s="195" t="s">
        <v>27</v>
      </c>
      <c r="E9" s="195"/>
      <c r="F9" s="195"/>
      <c r="G9" s="195"/>
      <c r="H9" s="195"/>
      <c r="I9" s="195"/>
      <c r="J9" s="195"/>
      <c r="K9" s="195"/>
      <c r="L9" s="195"/>
      <c r="M9" s="89"/>
      <c r="N9" s="14"/>
      <c r="O9" s="22" t="s">
        <v>28</v>
      </c>
      <c r="P9" s="23" t="s">
        <v>18</v>
      </c>
      <c r="Q9" s="6"/>
      <c r="R9" s="6"/>
      <c r="S9" s="6"/>
      <c r="T9" s="6"/>
      <c r="U9" s="2"/>
      <c r="V9" s="23" t="s">
        <v>39</v>
      </c>
      <c r="W9" s="27">
        <v>4</v>
      </c>
      <c r="X9" s="23" t="s">
        <v>40</v>
      </c>
      <c r="Y9" s="23"/>
      <c r="Z9" s="23"/>
      <c r="AA9" s="23"/>
      <c r="AB9" s="208" t="s">
        <v>21</v>
      </c>
      <c r="AC9" s="210" t="s">
        <v>100</v>
      </c>
      <c r="AD9" s="210"/>
      <c r="AE9" s="210"/>
      <c r="AF9" s="210"/>
      <c r="AG9" s="210"/>
      <c r="AH9" s="210"/>
      <c r="AI9" s="210"/>
      <c r="AJ9" s="210"/>
      <c r="AK9" s="210"/>
      <c r="AL9" s="210"/>
      <c r="AM9" s="206" t="s">
        <v>22</v>
      </c>
      <c r="AN9" s="2"/>
      <c r="AO9" s="2"/>
      <c r="AP9" s="2"/>
      <c r="AQ9" s="24"/>
      <c r="AR9" s="2"/>
      <c r="AS9" s="2"/>
      <c r="AT9" s="2"/>
    </row>
    <row r="10" spans="1:47" ht="22.5" customHeight="1" x14ac:dyDescent="0.2">
      <c r="A10" s="2"/>
      <c r="B10" s="191"/>
      <c r="C10" s="194"/>
      <c r="D10" s="195"/>
      <c r="E10" s="195"/>
      <c r="F10" s="195"/>
      <c r="G10" s="195"/>
      <c r="H10" s="195"/>
      <c r="I10" s="195"/>
      <c r="J10" s="195"/>
      <c r="K10" s="195"/>
      <c r="L10" s="195"/>
      <c r="M10" s="93"/>
      <c r="N10" s="25"/>
      <c r="O10" s="26" t="s">
        <v>29</v>
      </c>
      <c r="P10" s="23" t="s">
        <v>20</v>
      </c>
      <c r="Q10" s="23"/>
      <c r="R10" s="27"/>
      <c r="S10" s="23" t="s">
        <v>19</v>
      </c>
      <c r="T10" s="6"/>
      <c r="U10" s="2"/>
      <c r="V10" s="121" t="s">
        <v>110</v>
      </c>
      <c r="W10" s="121"/>
      <c r="X10" s="121"/>
      <c r="Y10" s="117"/>
      <c r="Z10" s="117"/>
      <c r="AA10" s="5"/>
      <c r="AB10" s="208"/>
      <c r="AC10" s="210"/>
      <c r="AD10" s="210"/>
      <c r="AE10" s="210"/>
      <c r="AF10" s="210"/>
      <c r="AG10" s="210"/>
      <c r="AH10" s="210"/>
      <c r="AI10" s="210"/>
      <c r="AJ10" s="210"/>
      <c r="AK10" s="210"/>
      <c r="AL10" s="210"/>
      <c r="AM10" s="206"/>
      <c r="AN10" s="23" t="s">
        <v>15</v>
      </c>
      <c r="AO10" s="2"/>
      <c r="AP10" s="2"/>
      <c r="AQ10" s="24"/>
      <c r="AR10" s="2"/>
      <c r="AS10" s="2"/>
      <c r="AT10" s="2"/>
      <c r="AU10" s="2"/>
    </row>
    <row r="11" spans="1:47" ht="16.8" customHeight="1" x14ac:dyDescent="0.2">
      <c r="A11" s="2"/>
      <c r="B11" s="90"/>
      <c r="C11" s="91"/>
      <c r="D11" s="92"/>
      <c r="E11" s="92"/>
      <c r="F11" s="92"/>
      <c r="G11" s="92"/>
      <c r="H11" s="92"/>
      <c r="I11" s="92"/>
      <c r="J11" s="92"/>
      <c r="K11" s="92"/>
      <c r="L11" s="92"/>
      <c r="M11" s="91"/>
      <c r="N11" s="16"/>
      <c r="O11" s="19"/>
      <c r="P11" s="19"/>
      <c r="Q11" s="19"/>
      <c r="R11" s="19"/>
      <c r="S11" s="19"/>
      <c r="T11" s="19"/>
      <c r="U11" s="19"/>
      <c r="V11" s="19"/>
      <c r="W11" s="19"/>
      <c r="X11" s="20"/>
      <c r="Y11" s="20"/>
      <c r="Z11" s="17"/>
      <c r="AA11" s="17"/>
      <c r="AB11" s="209"/>
      <c r="AC11" s="211"/>
      <c r="AD11" s="211"/>
      <c r="AE11" s="211"/>
      <c r="AF11" s="211"/>
      <c r="AG11" s="211"/>
      <c r="AH11" s="211"/>
      <c r="AI11" s="211"/>
      <c r="AJ11" s="211"/>
      <c r="AK11" s="211"/>
      <c r="AL11" s="211"/>
      <c r="AM11" s="207"/>
      <c r="AN11" s="28"/>
      <c r="AO11" s="28"/>
      <c r="AP11" s="28"/>
      <c r="AQ11" s="29"/>
      <c r="AR11" s="2"/>
      <c r="AS11" s="2"/>
      <c r="AT11" s="2"/>
      <c r="AU11" s="2"/>
    </row>
    <row r="12" spans="1:47" ht="7.5" customHeight="1" x14ac:dyDescent="0.2">
      <c r="A12" s="2"/>
      <c r="B12" s="94"/>
      <c r="C12" s="93"/>
      <c r="D12" s="93"/>
      <c r="E12" s="93"/>
      <c r="F12" s="93"/>
      <c r="G12" s="93"/>
      <c r="H12" s="93"/>
      <c r="I12" s="93"/>
      <c r="J12" s="93"/>
      <c r="K12" s="93"/>
      <c r="L12" s="93"/>
      <c r="M12" s="93"/>
      <c r="N12" s="25"/>
      <c r="O12" s="30"/>
      <c r="P12" s="30"/>
      <c r="Q12" s="30"/>
      <c r="R12" s="30"/>
      <c r="S12" s="30"/>
      <c r="T12" s="30"/>
      <c r="U12" s="30"/>
      <c r="V12" s="30"/>
      <c r="W12" s="30"/>
      <c r="X12" s="2"/>
      <c r="Y12" s="2"/>
      <c r="Z12" s="5"/>
      <c r="AA12" s="5"/>
      <c r="AC12" s="5"/>
      <c r="AD12" s="5"/>
      <c r="AE12" s="5"/>
      <c r="AF12" s="5"/>
      <c r="AG12" s="5"/>
      <c r="AH12" s="5"/>
      <c r="AI12" s="5"/>
      <c r="AJ12" s="5"/>
      <c r="AK12" s="2"/>
      <c r="AL12" s="2"/>
      <c r="AM12" s="2"/>
      <c r="AN12" s="2"/>
      <c r="AO12" s="2"/>
      <c r="AP12" s="2"/>
      <c r="AQ12" s="24"/>
      <c r="AR12" s="2"/>
      <c r="AS12" s="2"/>
      <c r="AT12" s="2"/>
      <c r="AU12" s="2"/>
    </row>
    <row r="13" spans="1:47" ht="10.5" customHeight="1" x14ac:dyDescent="0.2">
      <c r="A13" s="2"/>
      <c r="B13" s="191">
        <v>2</v>
      </c>
      <c r="C13" s="192"/>
      <c r="D13" s="195" t="s">
        <v>16</v>
      </c>
      <c r="E13" s="195"/>
      <c r="F13" s="195"/>
      <c r="G13" s="195"/>
      <c r="H13" s="195"/>
      <c r="I13" s="195"/>
      <c r="J13" s="195"/>
      <c r="K13" s="195"/>
      <c r="L13" s="195"/>
      <c r="M13" s="93"/>
      <c r="N13" s="25"/>
      <c r="O13" s="30"/>
      <c r="P13" s="30"/>
      <c r="Q13" s="30"/>
      <c r="R13" s="30"/>
      <c r="S13" s="30"/>
      <c r="T13" s="30"/>
      <c r="U13" s="30"/>
      <c r="V13" s="30"/>
      <c r="W13" s="30"/>
      <c r="X13" s="2"/>
      <c r="Y13" s="2"/>
      <c r="Z13" s="5"/>
      <c r="AA13" s="5"/>
      <c r="AB13" s="208" t="s">
        <v>21</v>
      </c>
      <c r="AC13" s="210" t="s">
        <v>24</v>
      </c>
      <c r="AD13" s="210"/>
      <c r="AE13" s="210"/>
      <c r="AF13" s="210"/>
      <c r="AG13" s="210"/>
      <c r="AH13" s="210"/>
      <c r="AI13" s="210"/>
      <c r="AJ13" s="210"/>
      <c r="AK13" s="210"/>
      <c r="AL13" s="210"/>
      <c r="AM13" s="206" t="s">
        <v>22</v>
      </c>
      <c r="AN13" s="2"/>
      <c r="AO13" s="2"/>
      <c r="AP13" s="2"/>
      <c r="AQ13" s="24"/>
      <c r="AR13" s="2"/>
      <c r="AS13" s="2"/>
      <c r="AT13" s="2"/>
      <c r="AU13" s="2"/>
    </row>
    <row r="14" spans="1:47" ht="19.5" customHeight="1" x14ac:dyDescent="0.2">
      <c r="A14" s="2"/>
      <c r="B14" s="191"/>
      <c r="C14" s="193"/>
      <c r="D14" s="195"/>
      <c r="E14" s="195"/>
      <c r="F14" s="195"/>
      <c r="G14" s="195"/>
      <c r="H14" s="195"/>
      <c r="I14" s="195"/>
      <c r="J14" s="195"/>
      <c r="K14" s="195"/>
      <c r="L14" s="195"/>
      <c r="M14" s="93"/>
      <c r="N14" s="25"/>
      <c r="O14" s="31" t="s">
        <v>23</v>
      </c>
      <c r="P14" s="212"/>
      <c r="Q14" s="212"/>
      <c r="R14" s="23" t="s">
        <v>40</v>
      </c>
      <c r="S14" s="30"/>
      <c r="T14" s="122" t="s">
        <v>97</v>
      </c>
      <c r="U14" s="123"/>
      <c r="V14" s="123"/>
      <c r="W14" s="123"/>
      <c r="X14" s="124"/>
      <c r="Y14" s="2"/>
      <c r="Z14" s="5"/>
      <c r="AA14" s="5"/>
      <c r="AB14" s="208"/>
      <c r="AC14" s="210"/>
      <c r="AD14" s="210"/>
      <c r="AE14" s="210"/>
      <c r="AF14" s="210"/>
      <c r="AG14" s="210"/>
      <c r="AH14" s="210"/>
      <c r="AI14" s="210"/>
      <c r="AJ14" s="210"/>
      <c r="AK14" s="210"/>
      <c r="AL14" s="210"/>
      <c r="AM14" s="206"/>
      <c r="AN14" s="23" t="s">
        <v>15</v>
      </c>
      <c r="AO14" s="2"/>
      <c r="AP14" s="2"/>
      <c r="AQ14" s="24"/>
      <c r="AR14" s="2"/>
      <c r="AS14" s="2"/>
      <c r="AT14" s="2"/>
      <c r="AU14" s="2"/>
    </row>
    <row r="15" spans="1:47" ht="16.95" customHeight="1" x14ac:dyDescent="0.2">
      <c r="A15" s="2"/>
      <c r="B15" s="191"/>
      <c r="C15" s="194"/>
      <c r="D15" s="195"/>
      <c r="E15" s="195"/>
      <c r="F15" s="195"/>
      <c r="G15" s="195"/>
      <c r="H15" s="195"/>
      <c r="I15" s="195"/>
      <c r="J15" s="195"/>
      <c r="K15" s="195"/>
      <c r="L15" s="195"/>
      <c r="M15" s="93"/>
      <c r="N15" s="25"/>
      <c r="O15" s="23"/>
      <c r="P15" s="219"/>
      <c r="Q15" s="219"/>
      <c r="R15" s="23"/>
      <c r="S15" s="23"/>
      <c r="T15" s="23"/>
      <c r="U15" s="23"/>
      <c r="V15" s="23"/>
      <c r="W15" s="23"/>
      <c r="X15" s="23"/>
      <c r="Y15" s="23"/>
      <c r="Z15" s="23"/>
      <c r="AA15" s="23"/>
      <c r="AB15" s="208"/>
      <c r="AC15" s="210"/>
      <c r="AD15" s="210"/>
      <c r="AE15" s="210"/>
      <c r="AF15" s="210"/>
      <c r="AG15" s="210"/>
      <c r="AH15" s="210"/>
      <c r="AI15" s="210"/>
      <c r="AJ15" s="210"/>
      <c r="AK15" s="210"/>
      <c r="AL15" s="210"/>
      <c r="AM15" s="206"/>
      <c r="AN15" s="32"/>
      <c r="AO15" s="32"/>
      <c r="AP15" s="32"/>
      <c r="AQ15" s="15"/>
      <c r="AR15" s="2"/>
      <c r="AS15" s="2"/>
      <c r="AT15" s="7"/>
      <c r="AU15" s="7"/>
    </row>
    <row r="16" spans="1:47" ht="7.5" customHeight="1" x14ac:dyDescent="0.2">
      <c r="A16" s="2"/>
      <c r="B16" s="90"/>
      <c r="C16" s="91"/>
      <c r="D16" s="91"/>
      <c r="E16" s="91"/>
      <c r="F16" s="91"/>
      <c r="G16" s="91"/>
      <c r="H16" s="91"/>
      <c r="I16" s="91"/>
      <c r="J16" s="91"/>
      <c r="K16" s="91"/>
      <c r="L16" s="91"/>
      <c r="M16" s="91"/>
      <c r="N16" s="16"/>
      <c r="O16" s="33"/>
      <c r="P16" s="33"/>
      <c r="Q16" s="33"/>
      <c r="R16" s="33"/>
      <c r="S16" s="33"/>
      <c r="T16" s="33"/>
      <c r="U16" s="33"/>
      <c r="V16" s="33"/>
      <c r="W16" s="33"/>
      <c r="X16" s="33"/>
      <c r="Y16" s="33"/>
      <c r="Z16" s="33"/>
      <c r="AA16" s="33"/>
      <c r="AB16" s="33"/>
      <c r="AC16" s="33"/>
      <c r="AD16" s="33"/>
      <c r="AE16" s="33"/>
      <c r="AF16" s="33"/>
      <c r="AG16" s="33"/>
      <c r="AH16" s="33"/>
      <c r="AI16" s="33"/>
      <c r="AJ16" s="33"/>
      <c r="AK16" s="28"/>
      <c r="AL16" s="28"/>
      <c r="AM16" s="33"/>
      <c r="AN16" s="28"/>
      <c r="AO16" s="28"/>
      <c r="AP16" s="28"/>
      <c r="AQ16" s="29"/>
      <c r="AR16" s="2"/>
      <c r="AS16" s="2"/>
      <c r="AT16" s="7"/>
      <c r="AU16" s="7"/>
    </row>
    <row r="17" spans="1:47" ht="7.5" customHeight="1" x14ac:dyDescent="0.2">
      <c r="A17" s="2"/>
      <c r="B17" s="94"/>
      <c r="C17" s="93"/>
      <c r="D17" s="93"/>
      <c r="E17" s="93"/>
      <c r="F17" s="93"/>
      <c r="G17" s="93"/>
      <c r="H17" s="93"/>
      <c r="I17" s="93"/>
      <c r="J17" s="93"/>
      <c r="K17" s="93"/>
      <c r="L17" s="93"/>
      <c r="M17" s="93"/>
      <c r="N17" s="25"/>
      <c r="O17" s="23"/>
      <c r="P17" s="23"/>
      <c r="Q17" s="23"/>
      <c r="R17" s="23"/>
      <c r="S17" s="23"/>
      <c r="T17" s="23"/>
      <c r="U17" s="23"/>
      <c r="V17" s="23"/>
      <c r="W17" s="23"/>
      <c r="X17" s="23"/>
      <c r="Y17" s="23"/>
      <c r="Z17" s="23"/>
      <c r="AA17" s="23"/>
      <c r="AB17" s="23"/>
      <c r="AC17" s="23"/>
      <c r="AD17" s="23"/>
      <c r="AE17" s="23"/>
      <c r="AF17" s="23"/>
      <c r="AG17" s="23"/>
      <c r="AH17" s="23"/>
      <c r="AI17" s="23"/>
      <c r="AJ17" s="23"/>
      <c r="AK17" s="32"/>
      <c r="AL17" s="32"/>
      <c r="AM17" s="23"/>
      <c r="AN17" s="32"/>
      <c r="AO17" s="32"/>
      <c r="AP17" s="32"/>
      <c r="AQ17" s="15"/>
      <c r="AR17" s="2"/>
      <c r="AS17" s="2"/>
      <c r="AT17" s="7"/>
      <c r="AU17" s="7"/>
    </row>
    <row r="18" spans="1:47" ht="10.5" customHeight="1" x14ac:dyDescent="0.2">
      <c r="A18" s="2"/>
      <c r="B18" s="191">
        <v>3</v>
      </c>
      <c r="C18" s="192" t="s">
        <v>29</v>
      </c>
      <c r="D18" s="195" t="s">
        <v>30</v>
      </c>
      <c r="E18" s="195"/>
      <c r="F18" s="195"/>
      <c r="G18" s="195"/>
      <c r="H18" s="195"/>
      <c r="I18" s="195"/>
      <c r="J18" s="195"/>
      <c r="K18" s="195"/>
      <c r="L18" s="195"/>
      <c r="M18" s="93"/>
      <c r="N18" s="25"/>
      <c r="O18" s="30"/>
      <c r="P18" s="30"/>
      <c r="Q18" s="30"/>
      <c r="R18" s="30"/>
      <c r="S18" s="30"/>
      <c r="T18" s="30"/>
      <c r="U18" s="30"/>
      <c r="V18" s="30"/>
      <c r="W18" s="30"/>
      <c r="X18" s="2"/>
      <c r="Y18" s="2"/>
      <c r="Z18" s="5"/>
      <c r="AA18" s="5"/>
      <c r="AB18" s="208" t="s">
        <v>21</v>
      </c>
      <c r="AC18" s="210" t="s">
        <v>25</v>
      </c>
      <c r="AD18" s="210"/>
      <c r="AE18" s="210"/>
      <c r="AF18" s="210"/>
      <c r="AG18" s="210"/>
      <c r="AH18" s="210"/>
      <c r="AI18" s="210"/>
      <c r="AJ18" s="210"/>
      <c r="AK18" s="210"/>
      <c r="AL18" s="210"/>
      <c r="AM18" s="206" t="s">
        <v>22</v>
      </c>
      <c r="AN18" s="2"/>
      <c r="AO18" s="2"/>
      <c r="AP18" s="2"/>
      <c r="AQ18" s="24"/>
      <c r="AR18" s="2"/>
      <c r="AS18" s="2"/>
      <c r="AT18" s="2"/>
      <c r="AU18" s="2"/>
    </row>
    <row r="19" spans="1:47" ht="19.5" customHeight="1" x14ac:dyDescent="0.2">
      <c r="A19" s="2"/>
      <c r="B19" s="191"/>
      <c r="C19" s="193"/>
      <c r="D19" s="195"/>
      <c r="E19" s="195"/>
      <c r="F19" s="195"/>
      <c r="G19" s="195"/>
      <c r="H19" s="195"/>
      <c r="I19" s="195"/>
      <c r="J19" s="195"/>
      <c r="K19" s="195"/>
      <c r="L19" s="195"/>
      <c r="M19" s="93"/>
      <c r="N19" s="25"/>
      <c r="O19" s="31" t="s">
        <v>23</v>
      </c>
      <c r="P19" s="212"/>
      <c r="Q19" s="212"/>
      <c r="R19" s="23" t="s">
        <v>40</v>
      </c>
      <c r="S19" s="30"/>
      <c r="T19" s="122" t="s">
        <v>97</v>
      </c>
      <c r="U19" s="123"/>
      <c r="V19" s="123"/>
      <c r="W19" s="123"/>
      <c r="X19" s="124"/>
      <c r="Y19" s="2"/>
      <c r="Z19" s="5"/>
      <c r="AA19" s="5"/>
      <c r="AB19" s="208"/>
      <c r="AC19" s="210"/>
      <c r="AD19" s="210"/>
      <c r="AE19" s="210"/>
      <c r="AF19" s="210"/>
      <c r="AG19" s="210"/>
      <c r="AH19" s="210"/>
      <c r="AI19" s="210"/>
      <c r="AJ19" s="210"/>
      <c r="AK19" s="210"/>
      <c r="AL19" s="210"/>
      <c r="AM19" s="206"/>
      <c r="AN19" s="23" t="s">
        <v>15</v>
      </c>
      <c r="AO19" s="2"/>
      <c r="AP19" s="2"/>
      <c r="AQ19" s="24"/>
      <c r="AR19" s="2"/>
      <c r="AS19" s="2"/>
      <c r="AT19" s="2"/>
      <c r="AU19" s="2"/>
    </row>
    <row r="20" spans="1:47" ht="16.95" customHeight="1" x14ac:dyDescent="0.2">
      <c r="A20" s="2"/>
      <c r="B20" s="191"/>
      <c r="C20" s="194"/>
      <c r="D20" s="195"/>
      <c r="E20" s="195"/>
      <c r="F20" s="195"/>
      <c r="G20" s="195"/>
      <c r="H20" s="195"/>
      <c r="I20" s="195"/>
      <c r="J20" s="195"/>
      <c r="K20" s="195"/>
      <c r="L20" s="195"/>
      <c r="M20" s="93"/>
      <c r="N20" s="25"/>
      <c r="O20" s="23"/>
      <c r="P20" s="219"/>
      <c r="Q20" s="219"/>
      <c r="R20" s="23"/>
      <c r="S20" s="23"/>
      <c r="T20" s="23"/>
      <c r="U20" s="23"/>
      <c r="V20" s="23"/>
      <c r="W20" s="23"/>
      <c r="X20" s="23"/>
      <c r="Y20" s="23"/>
      <c r="Z20" s="23"/>
      <c r="AA20" s="23"/>
      <c r="AB20" s="208"/>
      <c r="AC20" s="210"/>
      <c r="AD20" s="210"/>
      <c r="AE20" s="210"/>
      <c r="AF20" s="210"/>
      <c r="AG20" s="210"/>
      <c r="AH20" s="210"/>
      <c r="AI20" s="210"/>
      <c r="AJ20" s="210"/>
      <c r="AK20" s="210"/>
      <c r="AL20" s="210"/>
      <c r="AM20" s="206"/>
      <c r="AN20" s="32"/>
      <c r="AO20" s="32"/>
      <c r="AP20" s="32"/>
      <c r="AQ20" s="15"/>
      <c r="AR20" s="2"/>
      <c r="AS20" s="2"/>
      <c r="AT20" s="7"/>
      <c r="AU20" s="7"/>
    </row>
    <row r="21" spans="1:47" ht="7.5" customHeight="1" x14ac:dyDescent="0.2">
      <c r="A21" s="2"/>
      <c r="B21" s="95"/>
      <c r="C21" s="96"/>
      <c r="D21" s="96"/>
      <c r="E21" s="96"/>
      <c r="F21" s="96"/>
      <c r="G21" s="96"/>
      <c r="H21" s="96"/>
      <c r="I21" s="96"/>
      <c r="J21" s="96"/>
      <c r="K21" s="96"/>
      <c r="L21" s="96"/>
      <c r="M21" s="92"/>
      <c r="N21" s="35"/>
      <c r="O21" s="18"/>
      <c r="P21" s="18"/>
      <c r="Q21" s="18"/>
      <c r="R21" s="18"/>
      <c r="S21" s="18"/>
      <c r="T21" s="18"/>
      <c r="U21" s="18"/>
      <c r="V21" s="18"/>
      <c r="W21" s="18"/>
      <c r="X21" s="18"/>
      <c r="Y21" s="18"/>
      <c r="Z21" s="18"/>
      <c r="AA21" s="18"/>
      <c r="AB21" s="18"/>
      <c r="AC21" s="18"/>
      <c r="AD21" s="18"/>
      <c r="AE21" s="18"/>
      <c r="AF21" s="18"/>
      <c r="AG21" s="18"/>
      <c r="AH21" s="18"/>
      <c r="AI21" s="36"/>
      <c r="AJ21" s="36"/>
      <c r="AK21" s="36"/>
      <c r="AL21" s="36"/>
      <c r="AM21" s="36"/>
      <c r="AN21" s="36"/>
      <c r="AO21" s="36"/>
      <c r="AP21" s="36"/>
      <c r="AQ21" s="29"/>
      <c r="AR21" s="2"/>
      <c r="AS21" s="2"/>
      <c r="AT21" s="2"/>
    </row>
    <row r="22" spans="1:47"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c r="AT22" s="2"/>
    </row>
    <row r="23" spans="1:47" ht="15" customHeight="1" x14ac:dyDescent="0.2">
      <c r="A23" s="2"/>
      <c r="B23" s="2" t="s">
        <v>101</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7" ht="22.5" customHeight="1" x14ac:dyDescent="0.2">
      <c r="A24" s="2"/>
      <c r="B24" s="232" t="s">
        <v>92</v>
      </c>
      <c r="C24" s="233"/>
      <c r="D24" s="233"/>
      <c r="E24" s="233"/>
      <c r="F24" s="233"/>
      <c r="G24" s="234"/>
      <c r="H24" s="226" t="s">
        <v>26</v>
      </c>
      <c r="I24" s="227"/>
      <c r="J24" s="227"/>
      <c r="K24" s="227"/>
      <c r="L24" s="227"/>
      <c r="M24" s="227"/>
      <c r="N24" s="228"/>
      <c r="O24" s="226" t="s">
        <v>62</v>
      </c>
      <c r="P24" s="227"/>
      <c r="Q24" s="227"/>
      <c r="R24" s="227"/>
      <c r="S24" s="227"/>
      <c r="T24" s="227"/>
      <c r="U24" s="227"/>
      <c r="V24" s="227"/>
      <c r="W24" s="227"/>
      <c r="X24" s="228"/>
      <c r="Y24" s="226" t="s">
        <v>63</v>
      </c>
      <c r="Z24" s="227"/>
      <c r="AA24" s="227"/>
      <c r="AB24" s="227"/>
      <c r="AC24" s="227"/>
      <c r="AD24" s="227"/>
      <c r="AE24" s="227"/>
      <c r="AF24" s="227"/>
      <c r="AG24" s="227"/>
      <c r="AH24" s="227"/>
      <c r="AI24" s="227"/>
      <c r="AJ24" s="227"/>
      <c r="AK24" s="227"/>
      <c r="AL24" s="227"/>
      <c r="AM24" s="227"/>
      <c r="AN24" s="227"/>
      <c r="AO24" s="227"/>
      <c r="AP24" s="227"/>
      <c r="AQ24" s="228"/>
      <c r="AR24" s="2"/>
      <c r="AS24" s="2"/>
      <c r="AT24" s="2"/>
      <c r="AU24" s="3"/>
    </row>
    <row r="25" spans="1:47" ht="30" customHeight="1" x14ac:dyDescent="0.2">
      <c r="A25" s="2"/>
      <c r="B25" s="235" t="s">
        <v>59</v>
      </c>
      <c r="C25" s="236"/>
      <c r="D25" s="236"/>
      <c r="E25" s="236"/>
      <c r="F25" s="236"/>
      <c r="G25" s="237"/>
      <c r="H25" s="246" t="s">
        <v>75</v>
      </c>
      <c r="I25" s="247"/>
      <c r="J25" s="247"/>
      <c r="K25" s="247"/>
      <c r="L25" s="247"/>
      <c r="M25" s="247"/>
      <c r="N25" s="248"/>
      <c r="O25" s="347" t="s">
        <v>13</v>
      </c>
      <c r="P25" s="348"/>
      <c r="Q25" s="348"/>
      <c r="R25" s="349"/>
      <c r="S25" s="388" t="s">
        <v>116</v>
      </c>
      <c r="T25" s="389"/>
      <c r="U25" s="389"/>
      <c r="V25" s="389"/>
      <c r="W25" s="389"/>
      <c r="X25" s="390"/>
      <c r="Y25" s="220" t="s">
        <v>54</v>
      </c>
      <c r="Z25" s="221"/>
      <c r="AA25" s="222"/>
      <c r="AB25" s="391" t="s">
        <v>117</v>
      </c>
      <c r="AC25" s="392"/>
      <c r="AD25" s="392"/>
      <c r="AE25" s="392"/>
      <c r="AF25" s="392"/>
      <c r="AG25" s="392"/>
      <c r="AH25" s="392"/>
      <c r="AI25" s="392"/>
      <c r="AJ25" s="392"/>
      <c r="AK25" s="392"/>
      <c r="AL25" s="392"/>
      <c r="AM25" s="392"/>
      <c r="AN25" s="392"/>
      <c r="AO25" s="392"/>
      <c r="AP25" s="392"/>
      <c r="AQ25" s="393"/>
      <c r="AR25" s="2"/>
      <c r="AS25" s="2"/>
      <c r="AT25" s="2"/>
    </row>
    <row r="26" spans="1:47" ht="30" customHeight="1" x14ac:dyDescent="0.2">
      <c r="A26" s="2"/>
      <c r="B26" s="235"/>
      <c r="C26" s="236"/>
      <c r="D26" s="236"/>
      <c r="E26" s="236"/>
      <c r="F26" s="236"/>
      <c r="G26" s="237"/>
      <c r="H26" s="249"/>
      <c r="I26" s="250"/>
      <c r="J26" s="250"/>
      <c r="K26" s="250"/>
      <c r="L26" s="250"/>
      <c r="M26" s="250"/>
      <c r="N26" s="251"/>
      <c r="O26" s="350" t="s">
        <v>12</v>
      </c>
      <c r="P26" s="351"/>
      <c r="Q26" s="351"/>
      <c r="R26" s="352"/>
      <c r="S26" s="362" t="s">
        <v>76</v>
      </c>
      <c r="T26" s="363"/>
      <c r="U26" s="363"/>
      <c r="V26" s="363"/>
      <c r="W26" s="363"/>
      <c r="X26" s="364"/>
      <c r="Y26" s="223"/>
      <c r="Z26" s="224"/>
      <c r="AA26" s="225"/>
      <c r="AB26" s="394"/>
      <c r="AC26" s="395"/>
      <c r="AD26" s="395"/>
      <c r="AE26" s="395"/>
      <c r="AF26" s="395"/>
      <c r="AG26" s="395"/>
      <c r="AH26" s="395"/>
      <c r="AI26" s="395"/>
      <c r="AJ26" s="395"/>
      <c r="AK26" s="395"/>
      <c r="AL26" s="395"/>
      <c r="AM26" s="395"/>
      <c r="AN26" s="395"/>
      <c r="AO26" s="395"/>
      <c r="AP26" s="395"/>
      <c r="AQ26" s="396"/>
      <c r="AR26" s="2"/>
      <c r="AS26" s="2"/>
      <c r="AT26" s="2"/>
    </row>
    <row r="27" spans="1:47" ht="30" customHeight="1" x14ac:dyDescent="0.2">
      <c r="A27" s="2"/>
      <c r="B27" s="235"/>
      <c r="C27" s="236"/>
      <c r="D27" s="236"/>
      <c r="E27" s="236"/>
      <c r="F27" s="236"/>
      <c r="G27" s="237"/>
      <c r="H27" s="249"/>
      <c r="I27" s="250"/>
      <c r="J27" s="250"/>
      <c r="K27" s="250"/>
      <c r="L27" s="250"/>
      <c r="M27" s="250"/>
      <c r="N27" s="251"/>
      <c r="O27" s="350" t="s">
        <v>11</v>
      </c>
      <c r="P27" s="351"/>
      <c r="Q27" s="351"/>
      <c r="R27" s="352"/>
      <c r="S27" s="359" t="s">
        <v>77</v>
      </c>
      <c r="T27" s="360"/>
      <c r="U27" s="361"/>
      <c r="V27" s="377" t="s">
        <v>56</v>
      </c>
      <c r="W27" s="378"/>
      <c r="X27" s="83" t="s">
        <v>28</v>
      </c>
      <c r="Y27" s="213" t="s">
        <v>55</v>
      </c>
      <c r="Z27" s="214"/>
      <c r="AA27" s="215"/>
      <c r="AB27" s="365" t="s">
        <v>79</v>
      </c>
      <c r="AC27" s="366"/>
      <c r="AD27" s="366"/>
      <c r="AE27" s="366"/>
      <c r="AF27" s="366"/>
      <c r="AG27" s="366"/>
      <c r="AH27" s="366"/>
      <c r="AI27" s="366"/>
      <c r="AJ27" s="366"/>
      <c r="AK27" s="366"/>
      <c r="AL27" s="366"/>
      <c r="AM27" s="366"/>
      <c r="AN27" s="366"/>
      <c r="AO27" s="366"/>
      <c r="AP27" s="366"/>
      <c r="AQ27" s="367"/>
      <c r="AR27" s="2"/>
      <c r="AS27" s="2"/>
      <c r="AT27" s="2"/>
    </row>
    <row r="28" spans="1:47" ht="30" customHeight="1" x14ac:dyDescent="0.2">
      <c r="A28" s="2"/>
      <c r="B28" s="235"/>
      <c r="C28" s="236"/>
      <c r="D28" s="236"/>
      <c r="E28" s="236"/>
      <c r="F28" s="236"/>
      <c r="G28" s="237"/>
      <c r="H28" s="252"/>
      <c r="I28" s="253"/>
      <c r="J28" s="253"/>
      <c r="K28" s="253"/>
      <c r="L28" s="253"/>
      <c r="M28" s="253"/>
      <c r="N28" s="254"/>
      <c r="O28" s="353" t="s">
        <v>58</v>
      </c>
      <c r="P28" s="354"/>
      <c r="Q28" s="354"/>
      <c r="R28" s="355"/>
      <c r="S28" s="356" t="s">
        <v>78</v>
      </c>
      <c r="T28" s="357"/>
      <c r="U28" s="357"/>
      <c r="V28" s="357"/>
      <c r="W28" s="357"/>
      <c r="X28" s="358"/>
      <c r="Y28" s="216"/>
      <c r="Z28" s="217"/>
      <c r="AA28" s="218"/>
      <c r="AB28" s="368"/>
      <c r="AC28" s="369"/>
      <c r="AD28" s="369"/>
      <c r="AE28" s="369"/>
      <c r="AF28" s="369"/>
      <c r="AG28" s="369"/>
      <c r="AH28" s="369"/>
      <c r="AI28" s="369"/>
      <c r="AJ28" s="369"/>
      <c r="AK28" s="369"/>
      <c r="AL28" s="369"/>
      <c r="AM28" s="369"/>
      <c r="AN28" s="369"/>
      <c r="AO28" s="369"/>
      <c r="AP28" s="369"/>
      <c r="AQ28" s="370"/>
      <c r="AR28" s="2"/>
      <c r="AS28" s="2"/>
      <c r="AT28" s="2"/>
    </row>
    <row r="29" spans="1:47" ht="30" customHeight="1" x14ac:dyDescent="0.2">
      <c r="A29" s="2"/>
      <c r="B29" s="82" t="s">
        <v>57</v>
      </c>
      <c r="C29" s="78"/>
      <c r="D29" s="78"/>
      <c r="E29" s="78"/>
      <c r="F29" s="78"/>
      <c r="G29" s="78"/>
      <c r="H29" s="78"/>
      <c r="I29" s="79"/>
      <c r="J29" s="79"/>
      <c r="K29" s="79"/>
      <c r="L29" s="79"/>
      <c r="M29" s="80"/>
      <c r="N29" s="80"/>
      <c r="O29" s="80"/>
      <c r="P29" s="80"/>
      <c r="Q29" s="80"/>
      <c r="R29" s="80"/>
      <c r="S29" s="80"/>
      <c r="T29" s="80"/>
      <c r="U29" s="77"/>
      <c r="V29" s="77"/>
      <c r="W29" s="77"/>
      <c r="X29" s="81"/>
      <c r="Y29" s="81"/>
      <c r="Z29" s="81"/>
      <c r="AA29" s="81"/>
      <c r="AB29" s="81"/>
      <c r="AC29" s="81"/>
      <c r="AD29" s="81"/>
      <c r="AE29" s="81"/>
      <c r="AF29" s="81"/>
      <c r="AG29" s="81"/>
      <c r="AH29" s="81"/>
      <c r="AI29" s="81"/>
      <c r="AJ29" s="81"/>
      <c r="AK29" s="81"/>
      <c r="AL29" s="81"/>
      <c r="AM29" s="81"/>
      <c r="AN29" s="81"/>
      <c r="AO29" s="81"/>
      <c r="AP29" s="81"/>
      <c r="AQ29" s="81"/>
      <c r="AR29" s="2"/>
      <c r="AS29" s="2"/>
      <c r="AT29" s="2"/>
    </row>
    <row r="30" spans="1:47" ht="15" customHeight="1" x14ac:dyDescent="0.2">
      <c r="A30" s="2"/>
      <c r="B30" s="38" t="s">
        <v>53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7" ht="15" customHeight="1" x14ac:dyDescent="0.2">
      <c r="A31" s="2"/>
      <c r="B31" s="38" t="s">
        <v>51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7" ht="15" customHeight="1" x14ac:dyDescent="0.2">
      <c r="A32" s="2"/>
      <c r="B32" s="38" t="s">
        <v>111</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row>
    <row r="33" spans="1:48" ht="15" customHeight="1" x14ac:dyDescent="0.2">
      <c r="A33" s="2"/>
      <c r="B33" s="38" t="s">
        <v>52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8" ht="15" customHeight="1" x14ac:dyDescent="0.2">
      <c r="A34" s="2"/>
      <c r="B34" s="38" t="s">
        <v>50</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8" ht="15" customHeight="1" x14ac:dyDescent="0.2">
      <c r="A35" s="2"/>
      <c r="B35" s="38" t="s">
        <v>49</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8" ht="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8" ht="15" customHeight="1" x14ac:dyDescent="0.2">
      <c r="A37" s="2"/>
      <c r="B37" s="2" t="s">
        <v>0</v>
      </c>
      <c r="C37" s="2"/>
      <c r="D37" s="2"/>
      <c r="E37" s="39" t="s">
        <v>5</v>
      </c>
      <c r="F37" s="205">
        <v>45931</v>
      </c>
      <c r="G37" s="205"/>
      <c r="H37" s="205"/>
      <c r="I37" s="205"/>
      <c r="J37" s="205"/>
      <c r="K37" s="205"/>
      <c r="L37" s="40" t="s">
        <v>6</v>
      </c>
      <c r="M37" s="205">
        <v>46112</v>
      </c>
      <c r="N37" s="205"/>
      <c r="O37" s="205"/>
      <c r="P37" s="205"/>
      <c r="Q37" s="205"/>
      <c r="R37" s="41" t="s">
        <v>7</v>
      </c>
      <c r="S37" s="41"/>
      <c r="T37" s="41"/>
      <c r="U37" s="41"/>
      <c r="V37" s="41"/>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8" ht="15" customHeight="1" x14ac:dyDescent="0.2">
      <c r="A38" s="2"/>
      <c r="B38" s="256" t="s">
        <v>1</v>
      </c>
      <c r="C38" s="259" t="s">
        <v>2</v>
      </c>
      <c r="D38" s="260"/>
      <c r="E38" s="260"/>
      <c r="F38" s="261"/>
      <c r="G38" s="196" t="s">
        <v>31</v>
      </c>
      <c r="H38" s="197"/>
      <c r="I38" s="197"/>
      <c r="J38" s="197"/>
      <c r="K38" s="197"/>
      <c r="L38" s="198"/>
      <c r="M38" s="313" t="s">
        <v>64</v>
      </c>
      <c r="N38" s="314"/>
      <c r="O38" s="314"/>
      <c r="P38" s="315"/>
      <c r="Q38" s="259" t="s">
        <v>48</v>
      </c>
      <c r="R38" s="260"/>
      <c r="S38" s="260"/>
      <c r="T38" s="261"/>
      <c r="U38" s="326" t="s">
        <v>36</v>
      </c>
      <c r="V38" s="327"/>
      <c r="W38" s="327"/>
      <c r="X38" s="327"/>
      <c r="Y38" s="327"/>
      <c r="Z38" s="327"/>
      <c r="AA38" s="327"/>
      <c r="AB38" s="327"/>
      <c r="AC38" s="327"/>
      <c r="AD38" s="328"/>
      <c r="AE38" s="196" t="s">
        <v>46</v>
      </c>
      <c r="AF38" s="260"/>
      <c r="AG38" s="260"/>
      <c r="AH38" s="260"/>
      <c r="AI38" s="260"/>
      <c r="AJ38" s="85"/>
      <c r="AK38" s="85"/>
      <c r="AL38" s="85"/>
      <c r="AM38" s="97"/>
      <c r="AN38" s="329" t="s">
        <v>65</v>
      </c>
      <c r="AO38" s="330"/>
      <c r="AP38" s="330"/>
      <c r="AQ38" s="331"/>
      <c r="AR38" s="379" t="s">
        <v>98</v>
      </c>
      <c r="AS38" s="341" t="s">
        <v>102</v>
      </c>
      <c r="AT38" s="2"/>
      <c r="AV38" s="44"/>
    </row>
    <row r="39" spans="1:48" ht="6.6" customHeight="1" x14ac:dyDescent="0.2">
      <c r="A39" s="2"/>
      <c r="B39" s="257"/>
      <c r="C39" s="262"/>
      <c r="D39" s="263"/>
      <c r="E39" s="263"/>
      <c r="F39" s="264"/>
      <c r="G39" s="199"/>
      <c r="H39" s="200"/>
      <c r="I39" s="200"/>
      <c r="J39" s="200"/>
      <c r="K39" s="200"/>
      <c r="L39" s="201"/>
      <c r="M39" s="316"/>
      <c r="N39" s="317"/>
      <c r="O39" s="317"/>
      <c r="P39" s="318"/>
      <c r="Q39" s="262"/>
      <c r="R39" s="263"/>
      <c r="S39" s="263"/>
      <c r="T39" s="264"/>
      <c r="U39" s="98"/>
      <c r="V39" s="128"/>
      <c r="W39" s="128"/>
      <c r="X39" s="128"/>
      <c r="Y39" s="128"/>
      <c r="Z39" s="128"/>
      <c r="AA39" s="128"/>
      <c r="AB39" s="128"/>
      <c r="AC39" s="128"/>
      <c r="AD39" s="99"/>
      <c r="AE39" s="262"/>
      <c r="AF39" s="263"/>
      <c r="AG39" s="263"/>
      <c r="AH39" s="263"/>
      <c r="AI39" s="263"/>
      <c r="AJ39" s="96"/>
      <c r="AK39" s="96"/>
      <c r="AL39" s="96"/>
      <c r="AM39" s="100"/>
      <c r="AN39" s="332"/>
      <c r="AO39" s="333"/>
      <c r="AP39" s="333"/>
      <c r="AQ39" s="334"/>
      <c r="AR39" s="379"/>
      <c r="AS39" s="341"/>
      <c r="AT39" s="2"/>
      <c r="AV39" s="44"/>
    </row>
    <row r="40" spans="1:48" ht="7.2" customHeight="1" x14ac:dyDescent="0.2">
      <c r="A40" s="2"/>
      <c r="B40" s="257"/>
      <c r="C40" s="262"/>
      <c r="D40" s="263"/>
      <c r="E40" s="263"/>
      <c r="F40" s="264"/>
      <c r="G40" s="199"/>
      <c r="H40" s="200"/>
      <c r="I40" s="200"/>
      <c r="J40" s="200"/>
      <c r="K40" s="200"/>
      <c r="L40" s="201"/>
      <c r="M40" s="316"/>
      <c r="N40" s="317"/>
      <c r="O40" s="317"/>
      <c r="P40" s="318"/>
      <c r="Q40" s="323"/>
      <c r="R40" s="324"/>
      <c r="S40" s="324"/>
      <c r="T40" s="325"/>
      <c r="U40" s="101"/>
      <c r="V40" s="102"/>
      <c r="W40" s="103" t="str">
        <f>IF($C$9="✔","☑","")</f>
        <v>☑</v>
      </c>
      <c r="X40" s="102"/>
      <c r="Y40" s="104" t="str">
        <f>IF($C$13="✔","☑","")</f>
        <v/>
      </c>
      <c r="Z40" s="102"/>
      <c r="AA40" s="102"/>
      <c r="AB40" s="104" t="str">
        <f>IF($C$18="✔","☑","")</f>
        <v/>
      </c>
      <c r="AC40" s="102"/>
      <c r="AD40" s="105"/>
      <c r="AE40" s="262"/>
      <c r="AF40" s="263"/>
      <c r="AG40" s="263"/>
      <c r="AH40" s="263"/>
      <c r="AI40" s="263"/>
      <c r="AJ40" s="106"/>
      <c r="AK40" s="107"/>
      <c r="AL40" s="107"/>
      <c r="AM40" s="108"/>
      <c r="AN40" s="332"/>
      <c r="AO40" s="333"/>
      <c r="AP40" s="333"/>
      <c r="AQ40" s="334"/>
      <c r="AR40" s="379"/>
      <c r="AS40" s="341"/>
      <c r="AT40" s="2"/>
      <c r="AV40" s="44"/>
    </row>
    <row r="41" spans="1:48" ht="15" customHeight="1" x14ac:dyDescent="0.2">
      <c r="A41" s="2"/>
      <c r="B41" s="257"/>
      <c r="C41" s="262"/>
      <c r="D41" s="263"/>
      <c r="E41" s="263"/>
      <c r="F41" s="264"/>
      <c r="G41" s="199"/>
      <c r="H41" s="200"/>
      <c r="I41" s="200"/>
      <c r="J41" s="200"/>
      <c r="K41" s="200"/>
      <c r="L41" s="201"/>
      <c r="M41" s="319"/>
      <c r="N41" s="317"/>
      <c r="O41" s="317"/>
      <c r="P41" s="318"/>
      <c r="Q41" s="335" t="s">
        <v>69</v>
      </c>
      <c r="R41" s="336"/>
      <c r="S41" s="336"/>
      <c r="T41" s="337"/>
      <c r="U41" s="199" t="s">
        <v>44</v>
      </c>
      <c r="V41" s="200"/>
      <c r="W41" s="200"/>
      <c r="X41" s="200"/>
      <c r="Y41" s="201"/>
      <c r="Z41" s="199" t="s">
        <v>106</v>
      </c>
      <c r="AA41" s="200"/>
      <c r="AB41" s="200"/>
      <c r="AC41" s="200"/>
      <c r="AD41" s="201"/>
      <c r="AE41" s="262"/>
      <c r="AF41" s="263"/>
      <c r="AG41" s="263"/>
      <c r="AH41" s="263"/>
      <c r="AI41" s="263"/>
      <c r="AJ41" s="341" t="s">
        <v>66</v>
      </c>
      <c r="AK41" s="342"/>
      <c r="AL41" s="342"/>
      <c r="AM41" s="343"/>
      <c r="AN41" s="199" t="s">
        <v>17</v>
      </c>
      <c r="AO41" s="200"/>
      <c r="AP41" s="200"/>
      <c r="AQ41" s="201"/>
      <c r="AR41" s="379"/>
      <c r="AS41" s="341"/>
      <c r="AT41" s="2"/>
      <c r="AV41" s="44"/>
    </row>
    <row r="42" spans="1:48" ht="27" customHeight="1" x14ac:dyDescent="0.2">
      <c r="A42" s="2"/>
      <c r="B42" s="258"/>
      <c r="C42" s="265"/>
      <c r="D42" s="266"/>
      <c r="E42" s="266"/>
      <c r="F42" s="267"/>
      <c r="G42" s="202"/>
      <c r="H42" s="203"/>
      <c r="I42" s="203"/>
      <c r="J42" s="203"/>
      <c r="K42" s="203"/>
      <c r="L42" s="204"/>
      <c r="M42" s="320"/>
      <c r="N42" s="321"/>
      <c r="O42" s="321"/>
      <c r="P42" s="322"/>
      <c r="Q42" s="338"/>
      <c r="R42" s="339"/>
      <c r="S42" s="339"/>
      <c r="T42" s="340"/>
      <c r="U42" s="202"/>
      <c r="V42" s="203"/>
      <c r="W42" s="203"/>
      <c r="X42" s="203"/>
      <c r="Y42" s="204"/>
      <c r="Z42" s="202"/>
      <c r="AA42" s="203"/>
      <c r="AB42" s="203"/>
      <c r="AC42" s="203"/>
      <c r="AD42" s="204"/>
      <c r="AE42" s="265"/>
      <c r="AF42" s="266"/>
      <c r="AG42" s="266"/>
      <c r="AH42" s="266"/>
      <c r="AI42" s="266"/>
      <c r="AJ42" s="344"/>
      <c r="AK42" s="345"/>
      <c r="AL42" s="345"/>
      <c r="AM42" s="346"/>
      <c r="AN42" s="202"/>
      <c r="AO42" s="203"/>
      <c r="AP42" s="203"/>
      <c r="AQ42" s="204"/>
      <c r="AR42" s="379"/>
      <c r="AS42" s="341"/>
      <c r="AT42" s="2"/>
      <c r="AV42" s="44"/>
    </row>
    <row r="43" spans="1:48" ht="15.75" customHeight="1" x14ac:dyDescent="0.2">
      <c r="A43" s="2"/>
      <c r="B43" s="154">
        <v>1</v>
      </c>
      <c r="C43" s="156" t="s">
        <v>80</v>
      </c>
      <c r="D43" s="157"/>
      <c r="E43" s="157"/>
      <c r="F43" s="158"/>
      <c r="G43" s="160" t="s">
        <v>10</v>
      </c>
      <c r="H43" s="161"/>
      <c r="I43" s="161"/>
      <c r="J43" s="161"/>
      <c r="K43" s="161"/>
      <c r="L43" s="162"/>
      <c r="M43" s="8"/>
      <c r="N43" s="9"/>
      <c r="O43" s="9"/>
      <c r="P43" s="9"/>
      <c r="Q43" s="163" t="s">
        <v>81</v>
      </c>
      <c r="R43" s="164"/>
      <c r="S43" s="164"/>
      <c r="T43" s="165"/>
      <c r="U43" s="172"/>
      <c r="V43" s="173"/>
      <c r="W43" s="173"/>
      <c r="X43" s="173"/>
      <c r="Y43" s="174"/>
      <c r="Z43" s="8"/>
      <c r="AA43" s="9"/>
      <c r="AB43" s="9"/>
      <c r="AC43" s="9"/>
      <c r="AD43" s="43"/>
      <c r="AE43" s="46"/>
      <c r="AF43" s="9"/>
      <c r="AG43" s="47"/>
      <c r="AH43" s="9"/>
      <c r="AI43" s="43"/>
      <c r="AJ43" s="48"/>
      <c r="AK43" s="49"/>
      <c r="AL43" s="49"/>
      <c r="AM43" s="43"/>
      <c r="AN43" s="304" t="s">
        <v>83</v>
      </c>
      <c r="AO43" s="305"/>
      <c r="AP43" s="305"/>
      <c r="AQ43" s="306"/>
      <c r="AR43" s="125" t="s">
        <v>28</v>
      </c>
      <c r="AS43" s="380">
        <v>0</v>
      </c>
      <c r="AT43" s="2"/>
    </row>
    <row r="44" spans="1:48" ht="15.75" customHeight="1" x14ac:dyDescent="0.2">
      <c r="A44" s="2"/>
      <c r="B44" s="155"/>
      <c r="C44" s="159"/>
      <c r="D44" s="136"/>
      <c r="E44" s="136"/>
      <c r="F44" s="137"/>
      <c r="G44" s="274">
        <v>45748</v>
      </c>
      <c r="H44" s="275"/>
      <c r="I44" s="275"/>
      <c r="J44" s="275"/>
      <c r="K44" s="275"/>
      <c r="L44" s="276"/>
      <c r="M44" s="45"/>
      <c r="N44" s="2">
        <f>IF(G44="","",DATEDIF(G44,$M$37,"m")+1)</f>
        <v>12</v>
      </c>
      <c r="O44" s="2" t="s">
        <v>32</v>
      </c>
      <c r="P44" s="50"/>
      <c r="Q44" s="166"/>
      <c r="R44" s="167"/>
      <c r="S44" s="167"/>
      <c r="T44" s="168"/>
      <c r="U44" s="51"/>
      <c r="V44" s="175">
        <f>IF(V45="","",V45*W46)</f>
        <v>360000</v>
      </c>
      <c r="W44" s="175"/>
      <c r="X44" s="175"/>
      <c r="Y44" s="24" t="s">
        <v>4</v>
      </c>
      <c r="Z44" s="45"/>
      <c r="AA44" s="189">
        <f>IF(AA45="","",AA45*AB46)</f>
        <v>125000</v>
      </c>
      <c r="AB44" s="189"/>
      <c r="AC44" s="189"/>
      <c r="AD44" s="24" t="s">
        <v>4</v>
      </c>
      <c r="AE44" s="52"/>
      <c r="AF44" s="2" t="s">
        <v>47</v>
      </c>
      <c r="AG44" s="53"/>
      <c r="AH44" s="2"/>
      <c r="AI44" s="24"/>
      <c r="AJ44" s="54"/>
      <c r="AK44" s="55"/>
      <c r="AL44" s="55"/>
      <c r="AM44" s="24"/>
      <c r="AN44" s="307"/>
      <c r="AO44" s="308"/>
      <c r="AP44" s="308"/>
      <c r="AQ44" s="309"/>
      <c r="AR44" s="125"/>
      <c r="AS44" s="381"/>
      <c r="AT44" s="2"/>
      <c r="AU44" s="4">
        <f>YEAR($AU$1)*12+MONTH($AU$1)-YEAR(G44)*12-MONTH(G44)
-IF(DAY(G44+1)=1,IF(DAY($AU$1+1)&gt;1,1),IF(AND(DAY($AU$1+1)&gt;1,
 DAY($AU$1)&lt;DAY(G44)),1))</f>
        <v>12</v>
      </c>
    </row>
    <row r="45" spans="1:48" ht="15.75" customHeight="1" x14ac:dyDescent="0.2">
      <c r="A45" s="2"/>
      <c r="B45" s="155"/>
      <c r="C45" s="159"/>
      <c r="D45" s="136"/>
      <c r="E45" s="136"/>
      <c r="F45" s="137"/>
      <c r="G45" s="274"/>
      <c r="H45" s="275"/>
      <c r="I45" s="275"/>
      <c r="J45" s="275"/>
      <c r="K45" s="275"/>
      <c r="L45" s="276"/>
      <c r="M45" s="52" t="str">
        <f>IF(G44="","",IF($X$27="✔","（翌月払いのため",""))</f>
        <v>（翌月払いのため</v>
      </c>
      <c r="N45" s="2"/>
      <c r="O45" s="2"/>
      <c r="P45" s="50"/>
      <c r="Q45" s="169"/>
      <c r="R45" s="170"/>
      <c r="S45" s="170"/>
      <c r="T45" s="171"/>
      <c r="U45" s="58" t="s">
        <v>8</v>
      </c>
      <c r="V45" s="176">
        <v>30000</v>
      </c>
      <c r="W45" s="176"/>
      <c r="X45" s="130" t="s">
        <v>9</v>
      </c>
      <c r="Y45" s="131"/>
      <c r="Z45" s="45" t="s">
        <v>5</v>
      </c>
      <c r="AA45" s="176">
        <v>25000</v>
      </c>
      <c r="AB45" s="176"/>
      <c r="AC45" s="130" t="s">
        <v>9</v>
      </c>
      <c r="AD45" s="131"/>
      <c r="AE45" s="45"/>
      <c r="AF45" s="255">
        <v>50000</v>
      </c>
      <c r="AG45" s="255"/>
      <c r="AH45" s="255"/>
      <c r="AI45" s="24" t="s">
        <v>4</v>
      </c>
      <c r="AJ45" s="54"/>
      <c r="AK45" s="55"/>
      <c r="AL45" s="55"/>
      <c r="AM45" s="24"/>
      <c r="AN45" s="307"/>
      <c r="AO45" s="308"/>
      <c r="AP45" s="308"/>
      <c r="AQ45" s="309"/>
      <c r="AR45" s="125"/>
      <c r="AS45" s="381"/>
      <c r="AT45" s="2"/>
    </row>
    <row r="46" spans="1:48" ht="17.399999999999999" customHeight="1" x14ac:dyDescent="0.2">
      <c r="A46" s="38"/>
      <c r="B46" s="155"/>
      <c r="C46" s="159"/>
      <c r="D46" s="136"/>
      <c r="E46" s="136"/>
      <c r="F46" s="137"/>
      <c r="G46" s="277"/>
      <c r="H46" s="278"/>
      <c r="I46" s="278"/>
      <c r="J46" s="278"/>
      <c r="K46" s="278"/>
      <c r="L46" s="279"/>
      <c r="M46" s="111"/>
      <c r="N46" s="114">
        <f>IF(G44="","",IF($X$27="✔",N44-1,""))</f>
        <v>11</v>
      </c>
      <c r="O46" s="115" t="str">
        <f>IF(G44="","",IF($X$27="✔","か月）",""))</f>
        <v>か月）</v>
      </c>
      <c r="P46" s="112"/>
      <c r="Q46" s="280" t="s">
        <v>82</v>
      </c>
      <c r="R46" s="281"/>
      <c r="S46" s="281"/>
      <c r="T46" s="282"/>
      <c r="U46" s="59"/>
      <c r="V46" s="2"/>
      <c r="W46" s="117">
        <v>12</v>
      </c>
      <c r="X46" s="130" t="s">
        <v>33</v>
      </c>
      <c r="Y46" s="131"/>
      <c r="Z46" s="45"/>
      <c r="AA46" s="2"/>
      <c r="AB46" s="117">
        <v>5</v>
      </c>
      <c r="AC46" s="130" t="s">
        <v>33</v>
      </c>
      <c r="AD46" s="131"/>
      <c r="AE46" s="146" t="s">
        <v>108</v>
      </c>
      <c r="AF46" s="147"/>
      <c r="AG46" s="147"/>
      <c r="AH46" s="147"/>
      <c r="AI46" s="148"/>
      <c r="AJ46" s="54"/>
      <c r="AK46" s="129">
        <f>IF(AF48="","",ROUNDDOWN(MIN(AF45,AF48),-3))</f>
        <v>50000</v>
      </c>
      <c r="AL46" s="129"/>
      <c r="AM46" s="24" t="s">
        <v>4</v>
      </c>
      <c r="AN46" s="307"/>
      <c r="AO46" s="308"/>
      <c r="AP46" s="308"/>
      <c r="AQ46" s="309"/>
      <c r="AR46" s="125"/>
      <c r="AS46" s="381"/>
      <c r="AT46" s="2"/>
    </row>
    <row r="47" spans="1:48" ht="14.4" customHeight="1" x14ac:dyDescent="0.2">
      <c r="A47" s="2"/>
      <c r="B47" s="132" t="s">
        <v>41</v>
      </c>
      <c r="C47" s="134" t="s">
        <v>14</v>
      </c>
      <c r="D47" s="135"/>
      <c r="E47" s="136"/>
      <c r="F47" s="137"/>
      <c r="G47" s="271" t="s">
        <v>70</v>
      </c>
      <c r="H47" s="272"/>
      <c r="I47" s="272"/>
      <c r="J47" s="272"/>
      <c r="K47" s="272"/>
      <c r="L47" s="273"/>
      <c r="M47" s="109"/>
      <c r="N47" s="76"/>
      <c r="O47" s="76"/>
      <c r="P47" s="110"/>
      <c r="Q47" s="283"/>
      <c r="R47" s="284"/>
      <c r="S47" s="284"/>
      <c r="T47" s="285"/>
      <c r="U47" s="60"/>
      <c r="V47" s="61"/>
      <c r="W47" s="61"/>
      <c r="X47" s="61"/>
      <c r="Y47" s="62"/>
      <c r="Z47" s="45"/>
      <c r="AA47" s="2"/>
      <c r="AB47" s="2"/>
      <c r="AC47" s="2"/>
      <c r="AD47" s="24"/>
      <c r="AE47" s="63"/>
      <c r="AF47" s="138" t="s">
        <v>67</v>
      </c>
      <c r="AG47" s="138"/>
      <c r="AH47" s="138"/>
      <c r="AI47" s="139"/>
      <c r="AK47" s="55"/>
      <c r="AL47" s="55"/>
      <c r="AM47" s="24"/>
      <c r="AN47" s="307" t="s">
        <v>84</v>
      </c>
      <c r="AO47" s="308"/>
      <c r="AP47" s="308"/>
      <c r="AQ47" s="309"/>
      <c r="AR47" s="125"/>
      <c r="AS47" s="381"/>
      <c r="AT47" s="2"/>
    </row>
    <row r="48" spans="1:48" ht="15.75" customHeight="1" x14ac:dyDescent="0.2">
      <c r="A48" s="2"/>
      <c r="B48" s="133"/>
      <c r="C48" s="140"/>
      <c r="D48" s="141"/>
      <c r="E48" s="64"/>
      <c r="F48" s="65"/>
      <c r="G48" s="274">
        <v>45748</v>
      </c>
      <c r="H48" s="275"/>
      <c r="I48" s="275"/>
      <c r="J48" s="275"/>
      <c r="K48" s="275"/>
      <c r="L48" s="276"/>
      <c r="M48" s="45"/>
      <c r="N48" s="2">
        <f>IF(G48="","",DATEDIF(G48,$M$37,"m")+1)</f>
        <v>12</v>
      </c>
      <c r="O48" s="2" t="s">
        <v>34</v>
      </c>
      <c r="P48" s="50"/>
      <c r="Q48" s="283"/>
      <c r="R48" s="284"/>
      <c r="S48" s="284"/>
      <c r="T48" s="285"/>
      <c r="U48" s="66" t="s">
        <v>38</v>
      </c>
      <c r="V48" s="67"/>
      <c r="W48" s="67"/>
      <c r="X48" s="67"/>
      <c r="Y48" s="68"/>
      <c r="Z48" s="54"/>
      <c r="AA48" s="55"/>
      <c r="AB48" s="55"/>
      <c r="AC48" s="55"/>
      <c r="AD48" s="24"/>
      <c r="AE48" s="45"/>
      <c r="AF48" s="129">
        <f>IF(AA44="","",ROUNDDOWN(AA44/2,0))</f>
        <v>62500</v>
      </c>
      <c r="AG48" s="129"/>
      <c r="AH48" s="129"/>
      <c r="AI48" s="24" t="s">
        <v>4</v>
      </c>
      <c r="AJ48" s="54"/>
      <c r="AK48" s="55"/>
      <c r="AL48" s="55"/>
      <c r="AM48" s="24"/>
      <c r="AN48" s="307"/>
      <c r="AO48" s="308"/>
      <c r="AP48" s="308"/>
      <c r="AQ48" s="309"/>
      <c r="AR48" s="125"/>
      <c r="AS48" s="381"/>
      <c r="AT48" s="2"/>
    </row>
    <row r="49" spans="1:47" ht="15.75" customHeight="1" x14ac:dyDescent="0.2">
      <c r="A49" s="2"/>
      <c r="B49" s="133"/>
      <c r="C49" s="142" t="s">
        <v>37</v>
      </c>
      <c r="D49" s="143"/>
      <c r="E49" s="144"/>
      <c r="F49" s="145"/>
      <c r="G49" s="274"/>
      <c r="H49" s="275"/>
      <c r="I49" s="275"/>
      <c r="J49" s="275"/>
      <c r="K49" s="275"/>
      <c r="L49" s="276"/>
      <c r="M49" s="70" t="str">
        <f>IF(G48="","",IF($X$27="✔","（翌月払いのため",""))</f>
        <v>（翌月払いのため</v>
      </c>
      <c r="N49" s="2"/>
      <c r="O49" s="2"/>
      <c r="P49" s="50"/>
      <c r="Q49" s="283"/>
      <c r="R49" s="284"/>
      <c r="S49" s="284"/>
      <c r="T49" s="285"/>
      <c r="U49" s="183"/>
      <c r="V49" s="184"/>
      <c r="W49" s="184"/>
      <c r="X49" s="184"/>
      <c r="Y49" s="185"/>
      <c r="Z49" s="54"/>
      <c r="AA49" s="55"/>
      <c r="AB49" s="55"/>
      <c r="AC49" s="55"/>
      <c r="AD49" s="24"/>
      <c r="AE49" s="45"/>
      <c r="AF49" s="69"/>
      <c r="AG49" s="70"/>
      <c r="AH49" s="70"/>
      <c r="AI49" s="24"/>
      <c r="AJ49" s="54"/>
      <c r="AK49" s="55"/>
      <c r="AL49" s="55"/>
      <c r="AM49" s="24"/>
      <c r="AN49" s="307"/>
      <c r="AO49" s="308"/>
      <c r="AP49" s="308"/>
      <c r="AQ49" s="309"/>
      <c r="AR49" s="125"/>
      <c r="AS49" s="381"/>
      <c r="AT49" s="2"/>
    </row>
    <row r="50" spans="1:47" ht="15.75" customHeight="1" x14ac:dyDescent="0.2">
      <c r="A50" s="2"/>
      <c r="B50" s="71" t="s">
        <v>29</v>
      </c>
      <c r="C50" s="150" t="s">
        <v>42</v>
      </c>
      <c r="D50" s="151"/>
      <c r="E50" s="152" t="s">
        <v>29</v>
      </c>
      <c r="F50" s="153"/>
      <c r="G50" s="277"/>
      <c r="H50" s="278"/>
      <c r="I50" s="278"/>
      <c r="J50" s="278"/>
      <c r="K50" s="278"/>
      <c r="L50" s="279"/>
      <c r="M50" s="113"/>
      <c r="N50" s="116">
        <f>IF(G48="","",IF($X$27="✔",N48-1,""))</f>
        <v>11</v>
      </c>
      <c r="O50" s="56" t="str">
        <f>IF(G48="","",IF($X$27="✔","か月）",""))</f>
        <v>か月）</v>
      </c>
      <c r="P50" s="57"/>
      <c r="Q50" s="268" t="s">
        <v>72</v>
      </c>
      <c r="R50" s="269"/>
      <c r="S50" s="269"/>
      <c r="T50" s="270"/>
      <c r="U50" s="186"/>
      <c r="V50" s="187"/>
      <c r="W50" s="187"/>
      <c r="X50" s="187"/>
      <c r="Y50" s="188"/>
      <c r="Z50" s="72"/>
      <c r="AA50" s="73"/>
      <c r="AB50" s="73"/>
      <c r="AC50" s="73"/>
      <c r="AD50" s="21"/>
      <c r="AE50" s="34"/>
      <c r="AF50" s="20"/>
      <c r="AG50" s="20"/>
      <c r="AH50" s="20"/>
      <c r="AI50" s="21"/>
      <c r="AJ50" s="72"/>
      <c r="AK50" s="73"/>
      <c r="AL50" s="73"/>
      <c r="AM50" s="21"/>
      <c r="AN50" s="310"/>
      <c r="AO50" s="311"/>
      <c r="AP50" s="311"/>
      <c r="AQ50" s="312"/>
      <c r="AR50" s="125"/>
      <c r="AS50" s="382"/>
      <c r="AT50" s="2"/>
    </row>
    <row r="51" spans="1:47" ht="15.75" customHeight="1" x14ac:dyDescent="0.2">
      <c r="A51" s="2"/>
      <c r="B51" s="154">
        <v>2</v>
      </c>
      <c r="C51" s="156" t="s">
        <v>85</v>
      </c>
      <c r="D51" s="157"/>
      <c r="E51" s="157"/>
      <c r="F51" s="158"/>
      <c r="G51" s="160" t="s">
        <v>10</v>
      </c>
      <c r="H51" s="161"/>
      <c r="I51" s="161"/>
      <c r="J51" s="161"/>
      <c r="K51" s="161"/>
      <c r="L51" s="162"/>
      <c r="M51" s="8"/>
      <c r="N51" s="9"/>
      <c r="O51" s="9"/>
      <c r="P51" s="9"/>
      <c r="Q51" s="163" t="s">
        <v>81</v>
      </c>
      <c r="R51" s="164"/>
      <c r="S51" s="164"/>
      <c r="T51" s="165"/>
      <c r="U51" s="172"/>
      <c r="V51" s="173"/>
      <c r="W51" s="173"/>
      <c r="X51" s="173"/>
      <c r="Y51" s="174"/>
      <c r="Z51" s="8"/>
      <c r="AA51" s="9"/>
      <c r="AB51" s="9"/>
      <c r="AC51" s="9"/>
      <c r="AD51" s="43"/>
      <c r="AE51" s="46"/>
      <c r="AF51" s="9"/>
      <c r="AG51" s="47"/>
      <c r="AH51" s="9"/>
      <c r="AI51" s="43"/>
      <c r="AJ51" s="48"/>
      <c r="AK51" s="49"/>
      <c r="AL51" s="49"/>
      <c r="AM51" s="43"/>
      <c r="AN51" s="304" t="s">
        <v>87</v>
      </c>
      <c r="AO51" s="305"/>
      <c r="AP51" s="305"/>
      <c r="AQ51" s="306"/>
      <c r="AR51" s="125" t="s">
        <v>28</v>
      </c>
      <c r="AS51" s="380">
        <v>0</v>
      </c>
      <c r="AT51" s="2"/>
    </row>
    <row r="52" spans="1:47" ht="15.75" customHeight="1" x14ac:dyDescent="0.2">
      <c r="A52" s="2"/>
      <c r="B52" s="155"/>
      <c r="C52" s="159"/>
      <c r="D52" s="136"/>
      <c r="E52" s="136"/>
      <c r="F52" s="137"/>
      <c r="G52" s="274">
        <v>45748</v>
      </c>
      <c r="H52" s="275"/>
      <c r="I52" s="275"/>
      <c r="J52" s="275"/>
      <c r="K52" s="275"/>
      <c r="L52" s="276"/>
      <c r="M52" s="45"/>
      <c r="N52" s="2">
        <f>IF(G52="","",DATEDIF(G52,$M$37,"m")+1)</f>
        <v>12</v>
      </c>
      <c r="O52" s="2" t="s">
        <v>32</v>
      </c>
      <c r="P52" s="50"/>
      <c r="Q52" s="166"/>
      <c r="R52" s="167"/>
      <c r="S52" s="167"/>
      <c r="T52" s="168"/>
      <c r="U52" s="51"/>
      <c r="V52" s="175">
        <f>IF(V53="","",V53*W54)</f>
        <v>120000</v>
      </c>
      <c r="W52" s="175"/>
      <c r="X52" s="175"/>
      <c r="Y52" s="24" t="s">
        <v>4</v>
      </c>
      <c r="Z52" s="45"/>
      <c r="AA52" s="189">
        <f>IF(AA53="","",AA53*AB54)</f>
        <v>50000</v>
      </c>
      <c r="AB52" s="189"/>
      <c r="AC52" s="189"/>
      <c r="AD52" s="24" t="s">
        <v>4</v>
      </c>
      <c r="AE52" s="52"/>
      <c r="AF52" s="2" t="s">
        <v>47</v>
      </c>
      <c r="AG52" s="53"/>
      <c r="AH52" s="2"/>
      <c r="AI52" s="24"/>
      <c r="AJ52" s="54"/>
      <c r="AK52" s="55"/>
      <c r="AL52" s="55"/>
      <c r="AM52" s="24"/>
      <c r="AN52" s="307"/>
      <c r="AO52" s="308"/>
      <c r="AP52" s="308"/>
      <c r="AQ52" s="309"/>
      <c r="AR52" s="125"/>
      <c r="AS52" s="381"/>
      <c r="AT52" s="2"/>
      <c r="AU52" s="4">
        <f>YEAR($AU$1)*12+MONTH($AU$1)-YEAR(G52)*12-MONTH(G52)
-IF(DAY(G52+1)=1,IF(DAY($AU$1+1)&gt;1,1),IF(AND(DAY($AU$1+1)&gt;1,
 DAY($AU$1)&lt;DAY(G52)),1))</f>
        <v>12</v>
      </c>
    </row>
    <row r="53" spans="1:47" ht="15.75" customHeight="1" x14ac:dyDescent="0.2">
      <c r="A53" s="2"/>
      <c r="B53" s="155"/>
      <c r="C53" s="159"/>
      <c r="D53" s="136"/>
      <c r="E53" s="136"/>
      <c r="F53" s="137"/>
      <c r="G53" s="274"/>
      <c r="H53" s="275"/>
      <c r="I53" s="275"/>
      <c r="J53" s="275"/>
      <c r="K53" s="275"/>
      <c r="L53" s="276"/>
      <c r="M53" s="52" t="str">
        <f>IF(G52="","",IF($X$27="✔","（翌月払いのため",""))</f>
        <v>（翌月払いのため</v>
      </c>
      <c r="N53" s="2"/>
      <c r="O53" s="2"/>
      <c r="P53" s="50"/>
      <c r="Q53" s="169"/>
      <c r="R53" s="170"/>
      <c r="S53" s="170"/>
      <c r="T53" s="171"/>
      <c r="U53" s="58" t="s">
        <v>8</v>
      </c>
      <c r="V53" s="176">
        <v>10000</v>
      </c>
      <c r="W53" s="176"/>
      <c r="X53" s="130" t="s">
        <v>9</v>
      </c>
      <c r="Y53" s="131"/>
      <c r="Z53" s="45" t="s">
        <v>5</v>
      </c>
      <c r="AA53" s="176">
        <v>10000</v>
      </c>
      <c r="AB53" s="176"/>
      <c r="AC53" s="130" t="s">
        <v>9</v>
      </c>
      <c r="AD53" s="131"/>
      <c r="AE53" s="45"/>
      <c r="AF53" s="255">
        <v>50000</v>
      </c>
      <c r="AG53" s="255"/>
      <c r="AH53" s="255"/>
      <c r="AI53" s="24" t="s">
        <v>4</v>
      </c>
      <c r="AJ53" s="54"/>
      <c r="AK53" s="55"/>
      <c r="AL53" s="55"/>
      <c r="AM53" s="24"/>
      <c r="AN53" s="307"/>
      <c r="AO53" s="308"/>
      <c r="AP53" s="308"/>
      <c r="AQ53" s="309"/>
      <c r="AR53" s="125"/>
      <c r="AS53" s="381"/>
      <c r="AT53" s="2"/>
    </row>
    <row r="54" spans="1:47" ht="15.75" customHeight="1" x14ac:dyDescent="0.2">
      <c r="A54" s="38"/>
      <c r="B54" s="155"/>
      <c r="C54" s="159"/>
      <c r="D54" s="136"/>
      <c r="E54" s="136"/>
      <c r="F54" s="137"/>
      <c r="G54" s="277"/>
      <c r="H54" s="278"/>
      <c r="I54" s="278"/>
      <c r="J54" s="278"/>
      <c r="K54" s="278"/>
      <c r="L54" s="279"/>
      <c r="M54" s="111"/>
      <c r="N54" s="114">
        <f>IF(G52="","",IF($X$27="✔",N52-1,""))</f>
        <v>11</v>
      </c>
      <c r="O54" s="115" t="str">
        <f>IF(G52="","",IF($X$27="✔","か月）",""))</f>
        <v>か月）</v>
      </c>
      <c r="P54" s="112"/>
      <c r="Q54" s="280" t="s">
        <v>86</v>
      </c>
      <c r="R54" s="281"/>
      <c r="S54" s="281"/>
      <c r="T54" s="282"/>
      <c r="U54" s="59"/>
      <c r="V54" s="2"/>
      <c r="W54" s="117">
        <v>12</v>
      </c>
      <c r="X54" s="130" t="s">
        <v>33</v>
      </c>
      <c r="Y54" s="131"/>
      <c r="Z54" s="45"/>
      <c r="AA54" s="2"/>
      <c r="AB54" s="117">
        <v>5</v>
      </c>
      <c r="AC54" s="130" t="s">
        <v>33</v>
      </c>
      <c r="AD54" s="131"/>
      <c r="AE54" s="146" t="s">
        <v>108</v>
      </c>
      <c r="AF54" s="147"/>
      <c r="AG54" s="147"/>
      <c r="AH54" s="147"/>
      <c r="AI54" s="148"/>
      <c r="AJ54" s="54"/>
      <c r="AK54" s="129">
        <f>IF(AF56="","",ROUNDDOWN(MIN(AF53,AF56),-3))</f>
        <v>25000</v>
      </c>
      <c r="AL54" s="129"/>
      <c r="AM54" s="24" t="s">
        <v>4</v>
      </c>
      <c r="AN54" s="307"/>
      <c r="AO54" s="308"/>
      <c r="AP54" s="308"/>
      <c r="AQ54" s="309"/>
      <c r="AR54" s="125"/>
      <c r="AS54" s="381"/>
      <c r="AT54" s="2"/>
    </row>
    <row r="55" spans="1:47" ht="15.75" customHeight="1" x14ac:dyDescent="0.2">
      <c r="A55" s="2"/>
      <c r="B55" s="132" t="s">
        <v>41</v>
      </c>
      <c r="C55" s="134" t="s">
        <v>14</v>
      </c>
      <c r="D55" s="135"/>
      <c r="E55" s="136"/>
      <c r="F55" s="137"/>
      <c r="G55" s="271" t="s">
        <v>70</v>
      </c>
      <c r="H55" s="272"/>
      <c r="I55" s="272"/>
      <c r="J55" s="272"/>
      <c r="K55" s="272"/>
      <c r="L55" s="273"/>
      <c r="M55" s="109"/>
      <c r="N55" s="76"/>
      <c r="O55" s="76"/>
      <c r="P55" s="110"/>
      <c r="Q55" s="283"/>
      <c r="R55" s="284"/>
      <c r="S55" s="284"/>
      <c r="T55" s="285"/>
      <c r="U55" s="60"/>
      <c r="V55" s="61"/>
      <c r="W55" s="61"/>
      <c r="X55" s="61"/>
      <c r="Y55" s="62"/>
      <c r="Z55" s="45"/>
      <c r="AA55" s="2"/>
      <c r="AB55" s="2"/>
      <c r="AC55" s="2"/>
      <c r="AD55" s="24"/>
      <c r="AE55" s="63"/>
      <c r="AF55" s="138" t="s">
        <v>67</v>
      </c>
      <c r="AG55" s="138"/>
      <c r="AH55" s="138"/>
      <c r="AI55" s="139"/>
      <c r="AK55" s="55"/>
      <c r="AL55" s="55"/>
      <c r="AM55" s="24"/>
      <c r="AN55" s="307" t="s">
        <v>84</v>
      </c>
      <c r="AO55" s="308"/>
      <c r="AP55" s="308"/>
      <c r="AQ55" s="309"/>
      <c r="AR55" s="125"/>
      <c r="AS55" s="381"/>
      <c r="AT55" s="2"/>
    </row>
    <row r="56" spans="1:47" ht="13.95" customHeight="1" x14ac:dyDescent="0.2">
      <c r="A56" s="2"/>
      <c r="B56" s="133"/>
      <c r="C56" s="140"/>
      <c r="D56" s="141"/>
      <c r="E56" s="64"/>
      <c r="F56" s="65"/>
      <c r="G56" s="274">
        <v>45955</v>
      </c>
      <c r="H56" s="275"/>
      <c r="I56" s="275"/>
      <c r="J56" s="275"/>
      <c r="K56" s="275"/>
      <c r="L56" s="276"/>
      <c r="M56" s="45"/>
      <c r="N56" s="2">
        <f>IF(G56="","",DATEDIF(G56,$M$37,"m")+1)</f>
        <v>6</v>
      </c>
      <c r="O56" s="2" t="s">
        <v>34</v>
      </c>
      <c r="P56" s="50"/>
      <c r="Q56" s="283"/>
      <c r="R56" s="284"/>
      <c r="S56" s="284"/>
      <c r="T56" s="285"/>
      <c r="U56" s="66" t="s">
        <v>38</v>
      </c>
      <c r="V56" s="67"/>
      <c r="W56" s="67"/>
      <c r="X56" s="67"/>
      <c r="Y56" s="68"/>
      <c r="Z56" s="54"/>
      <c r="AA56" s="55"/>
      <c r="AB56" s="55"/>
      <c r="AC56" s="55"/>
      <c r="AD56" s="24"/>
      <c r="AE56" s="45"/>
      <c r="AF56" s="129">
        <f>IF(AA52="","",ROUNDDOWN(AA52/2,0))</f>
        <v>25000</v>
      </c>
      <c r="AG56" s="129"/>
      <c r="AH56" s="129"/>
      <c r="AI56" s="24" t="s">
        <v>4</v>
      </c>
      <c r="AJ56" s="54"/>
      <c r="AK56" s="55"/>
      <c r="AL56" s="55"/>
      <c r="AM56" s="24"/>
      <c r="AN56" s="307"/>
      <c r="AO56" s="308"/>
      <c r="AP56" s="308"/>
      <c r="AQ56" s="309"/>
      <c r="AR56" s="125"/>
      <c r="AS56" s="381"/>
      <c r="AT56" s="2"/>
    </row>
    <row r="57" spans="1:47" ht="15.75" customHeight="1" x14ac:dyDescent="0.2">
      <c r="A57" s="2"/>
      <c r="B57" s="133"/>
      <c r="C57" s="142" t="s">
        <v>37</v>
      </c>
      <c r="D57" s="143"/>
      <c r="E57" s="144"/>
      <c r="F57" s="145"/>
      <c r="G57" s="274"/>
      <c r="H57" s="275"/>
      <c r="I57" s="275"/>
      <c r="J57" s="275"/>
      <c r="K57" s="275"/>
      <c r="L57" s="276"/>
      <c r="M57" s="70" t="str">
        <f>IF(G56="","",IF($X$27="✔","（翌月払いのため",""))</f>
        <v>（翌月払いのため</v>
      </c>
      <c r="N57" s="2"/>
      <c r="O57" s="2"/>
      <c r="P57" s="50"/>
      <c r="Q57" s="283"/>
      <c r="R57" s="284"/>
      <c r="S57" s="284"/>
      <c r="T57" s="285"/>
      <c r="U57" s="183" t="s">
        <v>103</v>
      </c>
      <c r="V57" s="184"/>
      <c r="W57" s="184"/>
      <c r="X57" s="184"/>
      <c r="Y57" s="185"/>
      <c r="Z57" s="54"/>
      <c r="AA57" s="55"/>
      <c r="AB57" s="55"/>
      <c r="AC57" s="55"/>
      <c r="AD57" s="24"/>
      <c r="AE57" s="45"/>
      <c r="AF57" s="69"/>
      <c r="AG57" s="70"/>
      <c r="AH57" s="70"/>
      <c r="AI57" s="24"/>
      <c r="AJ57" s="54"/>
      <c r="AK57" s="55"/>
      <c r="AL57" s="55"/>
      <c r="AM57" s="24"/>
      <c r="AN57" s="307"/>
      <c r="AO57" s="308"/>
      <c r="AP57" s="308"/>
      <c r="AQ57" s="309"/>
      <c r="AR57" s="125"/>
      <c r="AS57" s="381"/>
      <c r="AT57" s="2"/>
    </row>
    <row r="58" spans="1:47" ht="15.75" customHeight="1" x14ac:dyDescent="0.2">
      <c r="A58" s="2"/>
      <c r="B58" s="71" t="s">
        <v>29</v>
      </c>
      <c r="C58" s="150" t="s">
        <v>42</v>
      </c>
      <c r="D58" s="151"/>
      <c r="E58" s="152" t="s">
        <v>29</v>
      </c>
      <c r="F58" s="153"/>
      <c r="G58" s="277"/>
      <c r="H58" s="278"/>
      <c r="I58" s="278"/>
      <c r="J58" s="278"/>
      <c r="K58" s="278"/>
      <c r="L58" s="279"/>
      <c r="M58" s="113"/>
      <c r="N58" s="116">
        <f>IF(G56="","",IF($X$27="✔",N56-1,""))</f>
        <v>5</v>
      </c>
      <c r="O58" s="56" t="str">
        <f>IF(G56="","",IF($X$27="✔","か月）",""))</f>
        <v>か月）</v>
      </c>
      <c r="P58" s="57"/>
      <c r="Q58" s="268" t="s">
        <v>72</v>
      </c>
      <c r="R58" s="269"/>
      <c r="S58" s="269"/>
      <c r="T58" s="270"/>
      <c r="U58" s="186"/>
      <c r="V58" s="187"/>
      <c r="W58" s="187"/>
      <c r="X58" s="187"/>
      <c r="Y58" s="188"/>
      <c r="Z58" s="72"/>
      <c r="AA58" s="73"/>
      <c r="AB58" s="73"/>
      <c r="AC58" s="73"/>
      <c r="AD58" s="21"/>
      <c r="AE58" s="34"/>
      <c r="AF58" s="20"/>
      <c r="AG58" s="20"/>
      <c r="AH58" s="20"/>
      <c r="AI58" s="21"/>
      <c r="AJ58" s="72"/>
      <c r="AK58" s="73"/>
      <c r="AL58" s="73"/>
      <c r="AM58" s="21"/>
      <c r="AN58" s="310"/>
      <c r="AO58" s="311"/>
      <c r="AP58" s="311"/>
      <c r="AQ58" s="312"/>
      <c r="AR58" s="125"/>
      <c r="AS58" s="382"/>
      <c r="AT58" s="2"/>
    </row>
    <row r="59" spans="1:47" ht="15.75" customHeight="1" x14ac:dyDescent="0.2">
      <c r="A59" s="2"/>
      <c r="B59" s="154">
        <v>3</v>
      </c>
      <c r="C59" s="156" t="s">
        <v>88</v>
      </c>
      <c r="D59" s="157"/>
      <c r="E59" s="157"/>
      <c r="F59" s="158"/>
      <c r="G59" s="160" t="s">
        <v>10</v>
      </c>
      <c r="H59" s="161"/>
      <c r="I59" s="161"/>
      <c r="J59" s="161"/>
      <c r="K59" s="161"/>
      <c r="L59" s="162"/>
      <c r="M59" s="8"/>
      <c r="N59" s="9"/>
      <c r="O59" s="9"/>
      <c r="P59" s="9"/>
      <c r="Q59" s="163" t="s">
        <v>89</v>
      </c>
      <c r="R59" s="164"/>
      <c r="S59" s="164"/>
      <c r="T59" s="165"/>
      <c r="U59" s="172"/>
      <c r="V59" s="173"/>
      <c r="W59" s="173"/>
      <c r="X59" s="173"/>
      <c r="Y59" s="174"/>
      <c r="Z59" s="8"/>
      <c r="AA59" s="9"/>
      <c r="AB59" s="9"/>
      <c r="AC59" s="9"/>
      <c r="AD59" s="43"/>
      <c r="AE59" s="46"/>
      <c r="AF59" s="9"/>
      <c r="AG59" s="47"/>
      <c r="AH59" s="9"/>
      <c r="AI59" s="43"/>
      <c r="AJ59" s="48"/>
      <c r="AK59" s="49"/>
      <c r="AL59" s="49"/>
      <c r="AM59" s="43"/>
      <c r="AN59" s="304" t="s">
        <v>87</v>
      </c>
      <c r="AO59" s="305"/>
      <c r="AP59" s="305"/>
      <c r="AQ59" s="306"/>
      <c r="AR59" s="125" t="s">
        <v>28</v>
      </c>
      <c r="AS59" s="380">
        <v>0</v>
      </c>
      <c r="AT59" s="2"/>
    </row>
    <row r="60" spans="1:47" ht="15.75" customHeight="1" x14ac:dyDescent="0.2">
      <c r="A60" s="2"/>
      <c r="B60" s="155"/>
      <c r="C60" s="159"/>
      <c r="D60" s="136"/>
      <c r="E60" s="136"/>
      <c r="F60" s="137"/>
      <c r="G60" s="274">
        <v>45383</v>
      </c>
      <c r="H60" s="275"/>
      <c r="I60" s="275"/>
      <c r="J60" s="275"/>
      <c r="K60" s="275"/>
      <c r="L60" s="276"/>
      <c r="M60" s="45"/>
      <c r="N60" s="2">
        <f>IF(G60="","",DATEDIF(G60,$M$37,"m")+1)</f>
        <v>24</v>
      </c>
      <c r="O60" s="2" t="s">
        <v>32</v>
      </c>
      <c r="P60" s="50"/>
      <c r="Q60" s="166"/>
      <c r="R60" s="167"/>
      <c r="S60" s="167"/>
      <c r="T60" s="168"/>
      <c r="U60" s="51"/>
      <c r="V60" s="175">
        <f>IF(V61="","",V61*W62)</f>
        <v>156000</v>
      </c>
      <c r="W60" s="175"/>
      <c r="X60" s="175"/>
      <c r="Y60" s="24" t="s">
        <v>4</v>
      </c>
      <c r="Z60" s="45"/>
      <c r="AA60" s="189">
        <f>IF(AA61="","",AA61*AB62)</f>
        <v>65000</v>
      </c>
      <c r="AB60" s="189"/>
      <c r="AC60" s="189"/>
      <c r="AD60" s="24" t="s">
        <v>4</v>
      </c>
      <c r="AE60" s="52"/>
      <c r="AF60" s="2" t="s">
        <v>47</v>
      </c>
      <c r="AG60" s="53"/>
      <c r="AH60" s="2"/>
      <c r="AI60" s="24"/>
      <c r="AJ60" s="54"/>
      <c r="AK60" s="55"/>
      <c r="AL60" s="55"/>
      <c r="AM60" s="24"/>
      <c r="AN60" s="307"/>
      <c r="AO60" s="308"/>
      <c r="AP60" s="308"/>
      <c r="AQ60" s="309"/>
      <c r="AR60" s="125"/>
      <c r="AS60" s="381"/>
      <c r="AT60" s="2"/>
      <c r="AU60" s="4">
        <f>YEAR($AU$1)*12+MONTH($AU$1)-YEAR(G60)*12-MONTH(G60)
-IF(DAY(G60+1)=1,IF(DAY($AU$1+1)&gt;1,1),IF(AND(DAY($AU$1+1)&gt;1,
 DAY($AU$1)&lt;DAY(G60)),1))</f>
        <v>24</v>
      </c>
    </row>
    <row r="61" spans="1:47" ht="15.75" customHeight="1" x14ac:dyDescent="0.2">
      <c r="A61" s="2"/>
      <c r="B61" s="155"/>
      <c r="C61" s="159"/>
      <c r="D61" s="136"/>
      <c r="E61" s="136"/>
      <c r="F61" s="137"/>
      <c r="G61" s="274"/>
      <c r="H61" s="275"/>
      <c r="I61" s="275"/>
      <c r="J61" s="275"/>
      <c r="K61" s="275"/>
      <c r="L61" s="276"/>
      <c r="M61" s="52" t="str">
        <f>IF(G60="","",IF($X$27="✔","（翌月払いのため",""))</f>
        <v>（翌月払いのため</v>
      </c>
      <c r="N61" s="2"/>
      <c r="O61" s="2"/>
      <c r="P61" s="50"/>
      <c r="Q61" s="169"/>
      <c r="R61" s="170"/>
      <c r="S61" s="170"/>
      <c r="T61" s="171"/>
      <c r="U61" s="58" t="s">
        <v>8</v>
      </c>
      <c r="V61" s="176">
        <v>13000</v>
      </c>
      <c r="W61" s="176"/>
      <c r="X61" s="130" t="s">
        <v>9</v>
      </c>
      <c r="Y61" s="131"/>
      <c r="Z61" s="45" t="s">
        <v>5</v>
      </c>
      <c r="AA61" s="176">
        <v>13000</v>
      </c>
      <c r="AB61" s="176"/>
      <c r="AC61" s="130" t="s">
        <v>9</v>
      </c>
      <c r="AD61" s="131"/>
      <c r="AE61" s="45"/>
      <c r="AF61" s="255">
        <v>50000</v>
      </c>
      <c r="AG61" s="255"/>
      <c r="AH61" s="255"/>
      <c r="AI61" s="24" t="s">
        <v>4</v>
      </c>
      <c r="AJ61" s="54"/>
      <c r="AK61" s="55"/>
      <c r="AL61" s="55"/>
      <c r="AM61" s="24"/>
      <c r="AN61" s="307"/>
      <c r="AO61" s="308"/>
      <c r="AP61" s="308"/>
      <c r="AQ61" s="309"/>
      <c r="AR61" s="125"/>
      <c r="AS61" s="381"/>
      <c r="AT61" s="2"/>
    </row>
    <row r="62" spans="1:47" ht="15.75" customHeight="1" x14ac:dyDescent="0.2">
      <c r="A62" s="38"/>
      <c r="B62" s="155"/>
      <c r="C62" s="159"/>
      <c r="D62" s="136"/>
      <c r="E62" s="136"/>
      <c r="F62" s="137"/>
      <c r="G62" s="277"/>
      <c r="H62" s="278"/>
      <c r="I62" s="278"/>
      <c r="J62" s="278"/>
      <c r="K62" s="278"/>
      <c r="L62" s="279"/>
      <c r="M62" s="111"/>
      <c r="N62" s="114">
        <f>IF(G60="","",IF($X$27="✔",N60-1,""))</f>
        <v>23</v>
      </c>
      <c r="O62" s="115" t="str">
        <f>IF(G60="","",IF($X$27="✔","か月）",""))</f>
        <v>か月）</v>
      </c>
      <c r="P62" s="112"/>
      <c r="Q62" s="280" t="s">
        <v>90</v>
      </c>
      <c r="R62" s="281"/>
      <c r="S62" s="281"/>
      <c r="T62" s="282"/>
      <c r="U62" s="59"/>
      <c r="V62" s="2"/>
      <c r="W62" s="117">
        <v>12</v>
      </c>
      <c r="X62" s="130" t="s">
        <v>33</v>
      </c>
      <c r="Y62" s="131"/>
      <c r="Z62" s="45"/>
      <c r="AA62" s="2"/>
      <c r="AB62" s="117">
        <v>5</v>
      </c>
      <c r="AC62" s="130" t="s">
        <v>33</v>
      </c>
      <c r="AD62" s="131"/>
      <c r="AE62" s="146" t="s">
        <v>108</v>
      </c>
      <c r="AF62" s="147"/>
      <c r="AG62" s="147"/>
      <c r="AH62" s="147"/>
      <c r="AI62" s="148"/>
      <c r="AJ62" s="54"/>
      <c r="AK62" s="129">
        <f>IF(AF64="","",ROUNDDOWN(MIN(AF61,AF64),-3))</f>
        <v>32000</v>
      </c>
      <c r="AL62" s="129"/>
      <c r="AM62" s="24" t="s">
        <v>4</v>
      </c>
      <c r="AN62" s="307"/>
      <c r="AO62" s="308"/>
      <c r="AP62" s="308"/>
      <c r="AQ62" s="309"/>
      <c r="AR62" s="125"/>
      <c r="AS62" s="381"/>
      <c r="AT62" s="2"/>
    </row>
    <row r="63" spans="1:47" ht="15.75" customHeight="1" x14ac:dyDescent="0.2">
      <c r="A63" s="2"/>
      <c r="B63" s="132" t="s">
        <v>41</v>
      </c>
      <c r="C63" s="134" t="s">
        <v>14</v>
      </c>
      <c r="D63" s="135"/>
      <c r="E63" s="136"/>
      <c r="F63" s="137"/>
      <c r="G63" s="271" t="s">
        <v>70</v>
      </c>
      <c r="H63" s="272"/>
      <c r="I63" s="272"/>
      <c r="J63" s="272"/>
      <c r="K63" s="272"/>
      <c r="L63" s="273"/>
      <c r="M63" s="109"/>
      <c r="N63" s="76"/>
      <c r="O63" s="76"/>
      <c r="P63" s="110"/>
      <c r="Q63" s="283"/>
      <c r="R63" s="284"/>
      <c r="S63" s="284"/>
      <c r="T63" s="285"/>
      <c r="U63" s="60"/>
      <c r="V63" s="61"/>
      <c r="W63" s="61"/>
      <c r="X63" s="61"/>
      <c r="Y63" s="62"/>
      <c r="Z63" s="45"/>
      <c r="AA63" s="2"/>
      <c r="AB63" s="2"/>
      <c r="AC63" s="2"/>
      <c r="AD63" s="24"/>
      <c r="AE63" s="63"/>
      <c r="AF63" s="138" t="s">
        <v>67</v>
      </c>
      <c r="AG63" s="138"/>
      <c r="AH63" s="138"/>
      <c r="AI63" s="139"/>
      <c r="AK63" s="55"/>
      <c r="AL63" s="55"/>
      <c r="AM63" s="24"/>
      <c r="AN63" s="307" t="s">
        <v>84</v>
      </c>
      <c r="AO63" s="308"/>
      <c r="AP63" s="308"/>
      <c r="AQ63" s="309"/>
      <c r="AR63" s="125"/>
      <c r="AS63" s="381"/>
      <c r="AT63" s="2"/>
    </row>
    <row r="64" spans="1:47" ht="13.95" customHeight="1" x14ac:dyDescent="0.2">
      <c r="A64" s="2"/>
      <c r="B64" s="133"/>
      <c r="C64" s="140"/>
      <c r="D64" s="141"/>
      <c r="E64" s="64"/>
      <c r="F64" s="65"/>
      <c r="G64" s="274">
        <v>45383</v>
      </c>
      <c r="H64" s="275"/>
      <c r="I64" s="275"/>
      <c r="J64" s="275"/>
      <c r="K64" s="275"/>
      <c r="L64" s="276"/>
      <c r="M64" s="45"/>
      <c r="N64" s="2">
        <f>IF(G64="","",DATEDIF(G64,$M$37,"m")+1)</f>
        <v>24</v>
      </c>
      <c r="O64" s="2" t="s">
        <v>34</v>
      </c>
      <c r="P64" s="50"/>
      <c r="Q64" s="283"/>
      <c r="R64" s="284"/>
      <c r="S64" s="284"/>
      <c r="T64" s="285"/>
      <c r="U64" s="66" t="s">
        <v>38</v>
      </c>
      <c r="V64" s="67"/>
      <c r="W64" s="67"/>
      <c r="X64" s="67"/>
      <c r="Y64" s="68"/>
      <c r="Z64" s="54"/>
      <c r="AA64" s="55"/>
      <c r="AB64" s="55"/>
      <c r="AC64" s="55"/>
      <c r="AD64" s="24"/>
      <c r="AE64" s="45"/>
      <c r="AF64" s="129">
        <f>IF(AA60="","",ROUNDDOWN(AA60/2,0))</f>
        <v>32500</v>
      </c>
      <c r="AG64" s="129"/>
      <c r="AH64" s="129"/>
      <c r="AI64" s="24" t="s">
        <v>4</v>
      </c>
      <c r="AJ64" s="54"/>
      <c r="AK64" s="55"/>
      <c r="AL64" s="55"/>
      <c r="AM64" s="24"/>
      <c r="AN64" s="307"/>
      <c r="AO64" s="308"/>
      <c r="AP64" s="308"/>
      <c r="AQ64" s="309"/>
      <c r="AR64" s="125"/>
      <c r="AS64" s="381"/>
      <c r="AT64" s="2"/>
    </row>
    <row r="65" spans="1:47" ht="15.75" customHeight="1" x14ac:dyDescent="0.2">
      <c r="A65" s="2"/>
      <c r="B65" s="133"/>
      <c r="C65" s="142" t="s">
        <v>37</v>
      </c>
      <c r="D65" s="143"/>
      <c r="E65" s="144"/>
      <c r="F65" s="145"/>
      <c r="G65" s="274"/>
      <c r="H65" s="275"/>
      <c r="I65" s="275"/>
      <c r="J65" s="275"/>
      <c r="K65" s="275"/>
      <c r="L65" s="276"/>
      <c r="M65" s="70" t="str">
        <f>IF(G64="","",IF($X$27="✔","（翌月払いのため",""))</f>
        <v>（翌月払いのため</v>
      </c>
      <c r="N65" s="2"/>
      <c r="O65" s="2"/>
      <c r="P65" s="50"/>
      <c r="Q65" s="283"/>
      <c r="R65" s="284"/>
      <c r="S65" s="284"/>
      <c r="T65" s="285"/>
      <c r="U65" s="183"/>
      <c r="V65" s="184"/>
      <c r="W65" s="184"/>
      <c r="X65" s="184"/>
      <c r="Y65" s="185"/>
      <c r="Z65" s="54"/>
      <c r="AA65" s="55"/>
      <c r="AB65" s="55"/>
      <c r="AC65" s="55"/>
      <c r="AD65" s="24"/>
      <c r="AE65" s="45"/>
      <c r="AF65" s="69"/>
      <c r="AG65" s="70"/>
      <c r="AH65" s="70"/>
      <c r="AI65" s="24"/>
      <c r="AJ65" s="54"/>
      <c r="AK65" s="55"/>
      <c r="AL65" s="55"/>
      <c r="AM65" s="24"/>
      <c r="AN65" s="307"/>
      <c r="AO65" s="308"/>
      <c r="AP65" s="308"/>
      <c r="AQ65" s="309"/>
      <c r="AR65" s="125"/>
      <c r="AS65" s="381"/>
      <c r="AT65" s="2"/>
    </row>
    <row r="66" spans="1:47" ht="15.75" customHeight="1" x14ac:dyDescent="0.2">
      <c r="A66" s="2"/>
      <c r="B66" s="71" t="s">
        <v>29</v>
      </c>
      <c r="C66" s="150" t="s">
        <v>42</v>
      </c>
      <c r="D66" s="151"/>
      <c r="E66" s="152" t="s">
        <v>29</v>
      </c>
      <c r="F66" s="153"/>
      <c r="G66" s="397"/>
      <c r="H66" s="398"/>
      <c r="I66" s="398"/>
      <c r="J66" s="398"/>
      <c r="K66" s="398"/>
      <c r="L66" s="399"/>
      <c r="M66" s="113"/>
      <c r="N66" s="116">
        <f>IF(G64="","",IF($X$27="✔",N64-1,""))</f>
        <v>23</v>
      </c>
      <c r="O66" s="56" t="str">
        <f>IF(G64="","",IF($X$27="✔","か月）",""))</f>
        <v>か月）</v>
      </c>
      <c r="P66" s="57"/>
      <c r="Q66" s="268" t="s">
        <v>91</v>
      </c>
      <c r="R66" s="269"/>
      <c r="S66" s="269"/>
      <c r="T66" s="270"/>
      <c r="U66" s="186"/>
      <c r="V66" s="187"/>
      <c r="W66" s="187"/>
      <c r="X66" s="187"/>
      <c r="Y66" s="188"/>
      <c r="Z66" s="72"/>
      <c r="AA66" s="73"/>
      <c r="AB66" s="73"/>
      <c r="AC66" s="73"/>
      <c r="AD66" s="21"/>
      <c r="AE66" s="34"/>
      <c r="AF66" s="20"/>
      <c r="AG66" s="20"/>
      <c r="AH66" s="20"/>
      <c r="AI66" s="21"/>
      <c r="AJ66" s="72"/>
      <c r="AK66" s="73"/>
      <c r="AL66" s="73"/>
      <c r="AM66" s="21"/>
      <c r="AN66" s="310"/>
      <c r="AO66" s="311"/>
      <c r="AP66" s="311"/>
      <c r="AQ66" s="312"/>
      <c r="AR66" s="125"/>
      <c r="AS66" s="382"/>
      <c r="AT66" s="2"/>
    </row>
    <row r="67" spans="1:47" ht="15.75" customHeight="1" x14ac:dyDescent="0.2">
      <c r="A67" s="2"/>
      <c r="B67" s="154">
        <v>4</v>
      </c>
      <c r="C67" s="156" t="s">
        <v>115</v>
      </c>
      <c r="D67" s="157"/>
      <c r="E67" s="157"/>
      <c r="F67" s="158"/>
      <c r="G67" s="160" t="s">
        <v>10</v>
      </c>
      <c r="H67" s="161"/>
      <c r="I67" s="161"/>
      <c r="J67" s="161"/>
      <c r="K67" s="161"/>
      <c r="L67" s="162"/>
      <c r="M67" s="8"/>
      <c r="N67" s="9"/>
      <c r="O67" s="9"/>
      <c r="P67" s="9"/>
      <c r="Q67" s="163" t="s">
        <v>112</v>
      </c>
      <c r="R67" s="164"/>
      <c r="S67" s="164"/>
      <c r="T67" s="165"/>
      <c r="U67" s="172"/>
      <c r="V67" s="173"/>
      <c r="W67" s="173"/>
      <c r="X67" s="173"/>
      <c r="Y67" s="174"/>
      <c r="Z67" s="8"/>
      <c r="AA67" s="9"/>
      <c r="AB67" s="9"/>
      <c r="AC67" s="9"/>
      <c r="AD67" s="43"/>
      <c r="AE67" s="46"/>
      <c r="AF67" s="9"/>
      <c r="AG67" s="47"/>
      <c r="AH67" s="9"/>
      <c r="AI67" s="43"/>
      <c r="AJ67" s="48"/>
      <c r="AK67" s="49"/>
      <c r="AL67" s="49"/>
      <c r="AM67" s="43"/>
      <c r="AN67" s="304" t="s">
        <v>87</v>
      </c>
      <c r="AO67" s="305"/>
      <c r="AP67" s="305"/>
      <c r="AQ67" s="306"/>
      <c r="AR67" s="125" t="s">
        <v>28</v>
      </c>
      <c r="AS67" s="380">
        <v>0</v>
      </c>
      <c r="AT67" s="2"/>
    </row>
    <row r="68" spans="1:47" ht="15.75" customHeight="1" x14ac:dyDescent="0.2">
      <c r="A68" s="2"/>
      <c r="B68" s="155"/>
      <c r="C68" s="159"/>
      <c r="D68" s="136"/>
      <c r="E68" s="136"/>
      <c r="F68" s="137"/>
      <c r="G68" s="274">
        <v>45383</v>
      </c>
      <c r="H68" s="275"/>
      <c r="I68" s="275"/>
      <c r="J68" s="275"/>
      <c r="K68" s="275"/>
      <c r="L68" s="276"/>
      <c r="M68" s="45"/>
      <c r="N68" s="2">
        <f>IF(G68="","",DATEDIF(G68,$M$37,"m")+1)</f>
        <v>24</v>
      </c>
      <c r="O68" s="2" t="s">
        <v>32</v>
      </c>
      <c r="P68" s="50"/>
      <c r="Q68" s="166"/>
      <c r="R68" s="167"/>
      <c r="S68" s="167"/>
      <c r="T68" s="168"/>
      <c r="U68" s="51"/>
      <c r="V68" s="175">
        <v>180000</v>
      </c>
      <c r="W68" s="175"/>
      <c r="X68" s="175"/>
      <c r="Y68" s="24" t="s">
        <v>4</v>
      </c>
      <c r="Z68" s="45"/>
      <c r="AA68" s="189">
        <v>80000</v>
      </c>
      <c r="AB68" s="189"/>
      <c r="AC68" s="189"/>
      <c r="AD68" s="24" t="s">
        <v>4</v>
      </c>
      <c r="AE68" s="52"/>
      <c r="AF68" s="2" t="s">
        <v>47</v>
      </c>
      <c r="AG68" s="53"/>
      <c r="AH68" s="2"/>
      <c r="AI68" s="24"/>
      <c r="AJ68" s="54"/>
      <c r="AK68" s="55"/>
      <c r="AL68" s="55"/>
      <c r="AM68" s="24"/>
      <c r="AN68" s="307"/>
      <c r="AO68" s="308"/>
      <c r="AP68" s="308"/>
      <c r="AQ68" s="309"/>
      <c r="AR68" s="125"/>
      <c r="AS68" s="381"/>
      <c r="AT68" s="2"/>
      <c r="AU68" s="4">
        <f>YEAR($AU$1)*12+MONTH($AU$1)-YEAR(G68)*12-MONTH(G68)
-IF(DAY(G68+1)=1,IF(DAY($AU$1+1)&gt;1,1),IF(AND(DAY($AU$1+1)&gt;1,
 DAY($AU$1)&lt;DAY(G68)),1))</f>
        <v>24</v>
      </c>
    </row>
    <row r="69" spans="1:47" ht="15.75" customHeight="1" x14ac:dyDescent="0.2">
      <c r="A69" s="2"/>
      <c r="B69" s="155"/>
      <c r="C69" s="159"/>
      <c r="D69" s="136"/>
      <c r="E69" s="136"/>
      <c r="F69" s="137"/>
      <c r="G69" s="274"/>
      <c r="H69" s="275"/>
      <c r="I69" s="275"/>
      <c r="J69" s="275"/>
      <c r="K69" s="275"/>
      <c r="L69" s="276"/>
      <c r="M69" s="52" t="str">
        <f>IF(G68="","",IF($X$27="✔","（翌月払いのため",""))</f>
        <v>（翌月払いのため</v>
      </c>
      <c r="N69" s="2"/>
      <c r="O69" s="2"/>
      <c r="P69" s="50"/>
      <c r="Q69" s="169"/>
      <c r="R69" s="170"/>
      <c r="S69" s="170"/>
      <c r="T69" s="171"/>
      <c r="U69" s="400" t="s">
        <v>113</v>
      </c>
      <c r="V69" s="401"/>
      <c r="W69" s="401"/>
      <c r="X69" s="401"/>
      <c r="Y69" s="402"/>
      <c r="Z69" s="400" t="s">
        <v>114</v>
      </c>
      <c r="AA69" s="401"/>
      <c r="AB69" s="401"/>
      <c r="AC69" s="401"/>
      <c r="AD69" s="402"/>
      <c r="AE69" s="45"/>
      <c r="AF69" s="255">
        <v>50000</v>
      </c>
      <c r="AG69" s="255"/>
      <c r="AH69" s="255"/>
      <c r="AI69" s="24" t="s">
        <v>4</v>
      </c>
      <c r="AJ69" s="54"/>
      <c r="AK69" s="55"/>
      <c r="AL69" s="55"/>
      <c r="AM69" s="24"/>
      <c r="AN69" s="307"/>
      <c r="AO69" s="308"/>
      <c r="AP69" s="308"/>
      <c r="AQ69" s="309"/>
      <c r="AR69" s="125"/>
      <c r="AS69" s="381"/>
      <c r="AT69" s="2"/>
    </row>
    <row r="70" spans="1:47" ht="15.75" customHeight="1" x14ac:dyDescent="0.2">
      <c r="A70" s="38"/>
      <c r="B70" s="155"/>
      <c r="C70" s="159"/>
      <c r="D70" s="136"/>
      <c r="E70" s="136"/>
      <c r="F70" s="137"/>
      <c r="G70" s="277"/>
      <c r="H70" s="278"/>
      <c r="I70" s="278"/>
      <c r="J70" s="278"/>
      <c r="K70" s="278"/>
      <c r="L70" s="279"/>
      <c r="M70" s="111"/>
      <c r="N70" s="114">
        <f>IF(G68="","",IF($X$27="✔",N68-1,""))</f>
        <v>23</v>
      </c>
      <c r="O70" s="115" t="str">
        <f>IF(G68="","",IF($X$27="✔","か月）",""))</f>
        <v>か月）</v>
      </c>
      <c r="P70" s="112"/>
      <c r="Q70" s="280" t="s">
        <v>82</v>
      </c>
      <c r="R70" s="281"/>
      <c r="S70" s="281"/>
      <c r="T70" s="282"/>
      <c r="U70" s="400"/>
      <c r="V70" s="401"/>
      <c r="W70" s="401"/>
      <c r="X70" s="401"/>
      <c r="Y70" s="402"/>
      <c r="Z70" s="400"/>
      <c r="AA70" s="401"/>
      <c r="AB70" s="401"/>
      <c r="AC70" s="401"/>
      <c r="AD70" s="402"/>
      <c r="AE70" s="146" t="s">
        <v>108</v>
      </c>
      <c r="AF70" s="147"/>
      <c r="AG70" s="147"/>
      <c r="AH70" s="147"/>
      <c r="AI70" s="148"/>
      <c r="AJ70" s="54"/>
      <c r="AK70" s="129">
        <f>IF(AF72="","",ROUNDDOWN(MIN(AF69,AF72),-3))</f>
        <v>40000</v>
      </c>
      <c r="AL70" s="129"/>
      <c r="AM70" s="24" t="s">
        <v>4</v>
      </c>
      <c r="AN70" s="307"/>
      <c r="AO70" s="308"/>
      <c r="AP70" s="308"/>
      <c r="AQ70" s="309"/>
      <c r="AR70" s="125"/>
      <c r="AS70" s="381"/>
      <c r="AT70" s="2"/>
    </row>
    <row r="71" spans="1:47" ht="15.75" customHeight="1" x14ac:dyDescent="0.2">
      <c r="A71" s="2"/>
      <c r="B71" s="132" t="s">
        <v>41</v>
      </c>
      <c r="C71" s="134" t="s">
        <v>14</v>
      </c>
      <c r="D71" s="135"/>
      <c r="E71" s="136"/>
      <c r="F71" s="137"/>
      <c r="G71" s="271" t="s">
        <v>70</v>
      </c>
      <c r="H71" s="272"/>
      <c r="I71" s="272"/>
      <c r="J71" s="272"/>
      <c r="K71" s="272"/>
      <c r="L71" s="273"/>
      <c r="M71" s="109"/>
      <c r="N71" s="76"/>
      <c r="O71" s="76"/>
      <c r="P71" s="110"/>
      <c r="Q71" s="283"/>
      <c r="R71" s="284"/>
      <c r="S71" s="284"/>
      <c r="T71" s="285"/>
      <c r="U71" s="403"/>
      <c r="V71" s="404"/>
      <c r="W71" s="404"/>
      <c r="X71" s="404"/>
      <c r="Y71" s="405"/>
      <c r="Z71" s="403"/>
      <c r="AA71" s="404"/>
      <c r="AB71" s="404"/>
      <c r="AC71" s="404"/>
      <c r="AD71" s="405"/>
      <c r="AE71" s="63"/>
      <c r="AF71" s="138" t="s">
        <v>67</v>
      </c>
      <c r="AG71" s="138"/>
      <c r="AH71" s="138"/>
      <c r="AI71" s="139"/>
      <c r="AK71" s="55"/>
      <c r="AL71" s="55"/>
      <c r="AM71" s="24"/>
      <c r="AN71" s="307" t="s">
        <v>84</v>
      </c>
      <c r="AO71" s="308"/>
      <c r="AP71" s="308"/>
      <c r="AQ71" s="309"/>
      <c r="AR71" s="125"/>
      <c r="AS71" s="381"/>
      <c r="AT71" s="2"/>
    </row>
    <row r="72" spans="1:47" ht="13.95" customHeight="1" x14ac:dyDescent="0.2">
      <c r="A72" s="2"/>
      <c r="B72" s="133"/>
      <c r="C72" s="140"/>
      <c r="D72" s="141"/>
      <c r="E72" s="64"/>
      <c r="F72" s="65"/>
      <c r="G72" s="274">
        <v>45383</v>
      </c>
      <c r="H72" s="275"/>
      <c r="I72" s="275"/>
      <c r="J72" s="275"/>
      <c r="K72" s="275"/>
      <c r="L72" s="276"/>
      <c r="M72" s="45"/>
      <c r="N72" s="2">
        <f>IF(G72="","",DATEDIF(G72,$M$37,"m")+1)</f>
        <v>24</v>
      </c>
      <c r="O72" s="2" t="s">
        <v>34</v>
      </c>
      <c r="P72" s="50"/>
      <c r="Q72" s="283"/>
      <c r="R72" s="284"/>
      <c r="S72" s="284"/>
      <c r="T72" s="285"/>
      <c r="U72" s="66" t="s">
        <v>38</v>
      </c>
      <c r="V72" s="67"/>
      <c r="W72" s="67"/>
      <c r="X72" s="67"/>
      <c r="Y72" s="68"/>
      <c r="Z72" s="54"/>
      <c r="AA72" s="55"/>
      <c r="AB72" s="55"/>
      <c r="AC72" s="55"/>
      <c r="AD72" s="24"/>
      <c r="AE72" s="45"/>
      <c r="AF72" s="129">
        <f>IF(AA68="","",ROUNDDOWN(AA68/2,0))</f>
        <v>40000</v>
      </c>
      <c r="AG72" s="129"/>
      <c r="AH72" s="129"/>
      <c r="AI72" s="24" t="s">
        <v>4</v>
      </c>
      <c r="AJ72" s="54"/>
      <c r="AK72" s="55"/>
      <c r="AL72" s="55"/>
      <c r="AM72" s="24"/>
      <c r="AN72" s="307"/>
      <c r="AO72" s="308"/>
      <c r="AP72" s="308"/>
      <c r="AQ72" s="309"/>
      <c r="AR72" s="125"/>
      <c r="AS72" s="381"/>
      <c r="AT72" s="2"/>
    </row>
    <row r="73" spans="1:47" ht="15.75" customHeight="1" x14ac:dyDescent="0.2">
      <c r="A73" s="2"/>
      <c r="B73" s="133"/>
      <c r="C73" s="142" t="s">
        <v>37</v>
      </c>
      <c r="D73" s="143"/>
      <c r="E73" s="144"/>
      <c r="F73" s="145"/>
      <c r="G73" s="274"/>
      <c r="H73" s="275"/>
      <c r="I73" s="275"/>
      <c r="J73" s="275"/>
      <c r="K73" s="275"/>
      <c r="L73" s="276"/>
      <c r="M73" s="70" t="str">
        <f>IF(G72="","",IF($X$27="✔","（翌月払いのため",""))</f>
        <v>（翌月払いのため</v>
      </c>
      <c r="N73" s="2"/>
      <c r="O73" s="2"/>
      <c r="P73" s="50"/>
      <c r="Q73" s="283"/>
      <c r="R73" s="284"/>
      <c r="S73" s="284"/>
      <c r="T73" s="285"/>
      <c r="U73" s="183"/>
      <c r="V73" s="184"/>
      <c r="W73" s="184"/>
      <c r="X73" s="184"/>
      <c r="Y73" s="185"/>
      <c r="Z73" s="54"/>
      <c r="AA73" s="55"/>
      <c r="AB73" s="55"/>
      <c r="AC73" s="55"/>
      <c r="AD73" s="24"/>
      <c r="AE73" s="45"/>
      <c r="AF73" s="69"/>
      <c r="AG73" s="70"/>
      <c r="AH73" s="70"/>
      <c r="AI73" s="24"/>
      <c r="AJ73" s="54"/>
      <c r="AK73" s="55"/>
      <c r="AL73" s="55"/>
      <c r="AM73" s="24"/>
      <c r="AN73" s="307"/>
      <c r="AO73" s="308"/>
      <c r="AP73" s="308"/>
      <c r="AQ73" s="309"/>
      <c r="AR73" s="125"/>
      <c r="AS73" s="381"/>
      <c r="AT73" s="2"/>
    </row>
    <row r="74" spans="1:47" ht="15.75" customHeight="1" x14ac:dyDescent="0.2">
      <c r="A74" s="2"/>
      <c r="B74" s="71" t="s">
        <v>29</v>
      </c>
      <c r="C74" s="150" t="s">
        <v>42</v>
      </c>
      <c r="D74" s="151"/>
      <c r="E74" s="152" t="s">
        <v>29</v>
      </c>
      <c r="F74" s="153"/>
      <c r="G74" s="397"/>
      <c r="H74" s="398"/>
      <c r="I74" s="398"/>
      <c r="J74" s="398"/>
      <c r="K74" s="398"/>
      <c r="L74" s="399"/>
      <c r="M74" s="113"/>
      <c r="N74" s="116">
        <f>IF(G72="","",IF($X$27="✔",N72-1,""))</f>
        <v>23</v>
      </c>
      <c r="O74" s="56" t="str">
        <f>IF(G72="","",IF($X$27="✔","か月）",""))</f>
        <v>か月）</v>
      </c>
      <c r="P74" s="57"/>
      <c r="Q74" s="268" t="s">
        <v>72</v>
      </c>
      <c r="R74" s="269"/>
      <c r="S74" s="269"/>
      <c r="T74" s="270"/>
      <c r="U74" s="186"/>
      <c r="V74" s="187"/>
      <c r="W74" s="187"/>
      <c r="X74" s="187"/>
      <c r="Y74" s="188"/>
      <c r="Z74" s="72"/>
      <c r="AA74" s="73"/>
      <c r="AB74" s="73"/>
      <c r="AC74" s="73"/>
      <c r="AD74" s="21"/>
      <c r="AE74" s="34"/>
      <c r="AF74" s="20"/>
      <c r="AG74" s="20"/>
      <c r="AH74" s="20"/>
      <c r="AI74" s="21"/>
      <c r="AJ74" s="72"/>
      <c r="AK74" s="73"/>
      <c r="AL74" s="73"/>
      <c r="AM74" s="21"/>
      <c r="AN74" s="310"/>
      <c r="AO74" s="311"/>
      <c r="AP74" s="311"/>
      <c r="AQ74" s="312"/>
      <c r="AR74" s="125"/>
      <c r="AS74" s="382"/>
      <c r="AT74" s="2"/>
    </row>
    <row r="75" spans="1:47" ht="15.75" customHeight="1" x14ac:dyDescent="0.2">
      <c r="A75" s="2"/>
      <c r="B75" s="154">
        <v>5</v>
      </c>
      <c r="C75" s="156"/>
      <c r="D75" s="157"/>
      <c r="E75" s="157"/>
      <c r="F75" s="158"/>
      <c r="G75" s="160" t="s">
        <v>10</v>
      </c>
      <c r="H75" s="161"/>
      <c r="I75" s="161"/>
      <c r="J75" s="161"/>
      <c r="K75" s="161"/>
      <c r="L75" s="162"/>
      <c r="M75" s="8"/>
      <c r="N75" s="9"/>
      <c r="O75" s="9"/>
      <c r="P75" s="9"/>
      <c r="Q75" s="163" t="s">
        <v>68</v>
      </c>
      <c r="R75" s="164"/>
      <c r="S75" s="164"/>
      <c r="T75" s="165"/>
      <c r="U75" s="172"/>
      <c r="V75" s="173"/>
      <c r="W75" s="173"/>
      <c r="X75" s="173"/>
      <c r="Y75" s="174"/>
      <c r="Z75" s="8"/>
      <c r="AA75" s="9"/>
      <c r="AB75" s="9"/>
      <c r="AC75" s="9"/>
      <c r="AD75" s="43"/>
      <c r="AE75" s="46"/>
      <c r="AF75" s="9"/>
      <c r="AG75" s="47"/>
      <c r="AH75" s="9"/>
      <c r="AI75" s="43"/>
      <c r="AJ75" s="48"/>
      <c r="AK75" s="49"/>
      <c r="AL75" s="49"/>
      <c r="AM75" s="43"/>
      <c r="AN75" s="304"/>
      <c r="AO75" s="305"/>
      <c r="AP75" s="305"/>
      <c r="AQ75" s="306"/>
      <c r="AR75" s="125"/>
      <c r="AS75" s="380"/>
      <c r="AT75" s="2"/>
    </row>
    <row r="76" spans="1:47" ht="15.75" customHeight="1" x14ac:dyDescent="0.2">
      <c r="A76" s="2"/>
      <c r="B76" s="155"/>
      <c r="C76" s="159"/>
      <c r="D76" s="136"/>
      <c r="E76" s="136"/>
      <c r="F76" s="137"/>
      <c r="G76" s="274"/>
      <c r="H76" s="275"/>
      <c r="I76" s="275"/>
      <c r="J76" s="275"/>
      <c r="K76" s="275"/>
      <c r="L76" s="276"/>
      <c r="M76" s="45"/>
      <c r="N76" s="2" t="str">
        <f>IF(G76="","",DATEDIF(G76,$M$37,"m")+1)</f>
        <v/>
      </c>
      <c r="O76" s="2" t="s">
        <v>32</v>
      </c>
      <c r="P76" s="50"/>
      <c r="Q76" s="166"/>
      <c r="R76" s="167"/>
      <c r="S76" s="167"/>
      <c r="T76" s="168"/>
      <c r="U76" s="51"/>
      <c r="V76" s="175" t="str">
        <f>IF(V77="","",V77*W78)</f>
        <v/>
      </c>
      <c r="W76" s="175"/>
      <c r="X76" s="175"/>
      <c r="Y76" s="24" t="s">
        <v>4</v>
      </c>
      <c r="Z76" s="45"/>
      <c r="AA76" s="189" t="str">
        <f>IF(AA77="","",AA77*AB78)</f>
        <v/>
      </c>
      <c r="AB76" s="189"/>
      <c r="AC76" s="189"/>
      <c r="AD76" s="24" t="s">
        <v>4</v>
      </c>
      <c r="AE76" s="52"/>
      <c r="AF76" s="2" t="s">
        <v>47</v>
      </c>
      <c r="AG76" s="53"/>
      <c r="AH76" s="2"/>
      <c r="AI76" s="24"/>
      <c r="AJ76" s="54"/>
      <c r="AK76" s="55"/>
      <c r="AL76" s="55"/>
      <c r="AM76" s="24"/>
      <c r="AN76" s="307"/>
      <c r="AO76" s="308"/>
      <c r="AP76" s="308"/>
      <c r="AQ76" s="309"/>
      <c r="AR76" s="125"/>
      <c r="AS76" s="381"/>
      <c r="AT76" s="2"/>
      <c r="AU76" s="4">
        <f>YEAR($AU$1)*12+MONTH($AU$1)-YEAR(G76)*12-MONTH(G76)
-IF(DAY(G76+1)=1,IF(DAY($AU$1+1)&gt;1,1),IF(AND(DAY($AU$1+1)&gt;1,
 DAY($AU$1)&lt;DAY(G76)),1))</f>
        <v>1515</v>
      </c>
    </row>
    <row r="77" spans="1:47" ht="15.75" customHeight="1" x14ac:dyDescent="0.2">
      <c r="A77" s="2"/>
      <c r="B77" s="155"/>
      <c r="C77" s="159"/>
      <c r="D77" s="136"/>
      <c r="E77" s="136"/>
      <c r="F77" s="137"/>
      <c r="G77" s="274"/>
      <c r="H77" s="275"/>
      <c r="I77" s="275"/>
      <c r="J77" s="275"/>
      <c r="K77" s="275"/>
      <c r="L77" s="276"/>
      <c r="M77" s="52" t="str">
        <f>IF(G76="","",IF($X$27="✔","（翌月払いのため",""))</f>
        <v/>
      </c>
      <c r="N77" s="2"/>
      <c r="O77" s="2"/>
      <c r="P77" s="50"/>
      <c r="Q77" s="169"/>
      <c r="R77" s="170"/>
      <c r="S77" s="170"/>
      <c r="T77" s="171"/>
      <c r="U77" s="58" t="s">
        <v>8</v>
      </c>
      <c r="V77" s="176"/>
      <c r="W77" s="176"/>
      <c r="X77" s="130" t="s">
        <v>9</v>
      </c>
      <c r="Y77" s="131"/>
      <c r="Z77" s="45" t="s">
        <v>5</v>
      </c>
      <c r="AA77" s="176"/>
      <c r="AB77" s="176"/>
      <c r="AC77" s="130" t="s">
        <v>9</v>
      </c>
      <c r="AD77" s="131"/>
      <c r="AE77" s="45"/>
      <c r="AF77" s="255">
        <v>50000</v>
      </c>
      <c r="AG77" s="255"/>
      <c r="AH77" s="255"/>
      <c r="AI77" s="24" t="s">
        <v>4</v>
      </c>
      <c r="AJ77" s="54"/>
      <c r="AK77" s="55"/>
      <c r="AL77" s="55"/>
      <c r="AM77" s="24"/>
      <c r="AN77" s="307"/>
      <c r="AO77" s="308"/>
      <c r="AP77" s="308"/>
      <c r="AQ77" s="309"/>
      <c r="AR77" s="125"/>
      <c r="AS77" s="381"/>
      <c r="AT77" s="2"/>
    </row>
    <row r="78" spans="1:47" ht="15.75" customHeight="1" x14ac:dyDescent="0.2">
      <c r="A78" s="38"/>
      <c r="B78" s="155"/>
      <c r="C78" s="159"/>
      <c r="D78" s="136"/>
      <c r="E78" s="136"/>
      <c r="F78" s="137"/>
      <c r="G78" s="277"/>
      <c r="H78" s="278"/>
      <c r="I78" s="278"/>
      <c r="J78" s="278"/>
      <c r="K78" s="278"/>
      <c r="L78" s="279"/>
      <c r="M78" s="111"/>
      <c r="N78" s="114" t="str">
        <f>IF(G76="","",IF($X$27="✔",N76-1,""))</f>
        <v/>
      </c>
      <c r="O78" s="115" t="str">
        <f>IF(G76="","",IF($X$27="✔","か月）",""))</f>
        <v/>
      </c>
      <c r="P78" s="112"/>
      <c r="Q78" s="280" t="s">
        <v>71</v>
      </c>
      <c r="R78" s="281"/>
      <c r="S78" s="281"/>
      <c r="T78" s="282"/>
      <c r="U78" s="59"/>
      <c r="V78" s="2"/>
      <c r="W78" s="117"/>
      <c r="X78" s="130" t="s">
        <v>33</v>
      </c>
      <c r="Y78" s="131"/>
      <c r="Z78" s="45"/>
      <c r="AA78" s="2"/>
      <c r="AB78" s="117"/>
      <c r="AC78" s="130" t="s">
        <v>33</v>
      </c>
      <c r="AD78" s="131"/>
      <c r="AE78" s="146" t="s">
        <v>108</v>
      </c>
      <c r="AF78" s="147"/>
      <c r="AG78" s="147"/>
      <c r="AH78" s="147"/>
      <c r="AI78" s="148"/>
      <c r="AJ78" s="54"/>
      <c r="AK78" s="129" t="str">
        <f>IF(AF80="","",ROUNDDOWN(MIN(AF77,AF80),-3))</f>
        <v/>
      </c>
      <c r="AL78" s="129"/>
      <c r="AM78" s="24" t="s">
        <v>4</v>
      </c>
      <c r="AN78" s="307"/>
      <c r="AO78" s="308"/>
      <c r="AP78" s="308"/>
      <c r="AQ78" s="309"/>
      <c r="AR78" s="125"/>
      <c r="AS78" s="381"/>
      <c r="AT78" s="2"/>
    </row>
    <row r="79" spans="1:47" ht="15.75" customHeight="1" x14ac:dyDescent="0.2">
      <c r="A79" s="2"/>
      <c r="B79" s="132" t="s">
        <v>41</v>
      </c>
      <c r="C79" s="134" t="s">
        <v>14</v>
      </c>
      <c r="D79" s="135"/>
      <c r="E79" s="136"/>
      <c r="F79" s="137"/>
      <c r="G79" s="271" t="s">
        <v>70</v>
      </c>
      <c r="H79" s="272"/>
      <c r="I79" s="272"/>
      <c r="J79" s="272"/>
      <c r="K79" s="272"/>
      <c r="L79" s="273"/>
      <c r="M79" s="109"/>
      <c r="N79" s="76"/>
      <c r="O79" s="76"/>
      <c r="P79" s="110"/>
      <c r="Q79" s="283"/>
      <c r="R79" s="284"/>
      <c r="S79" s="284"/>
      <c r="T79" s="285"/>
      <c r="U79" s="60"/>
      <c r="V79" s="61"/>
      <c r="W79" s="61"/>
      <c r="X79" s="61"/>
      <c r="Y79" s="62"/>
      <c r="Z79" s="45"/>
      <c r="AA79" s="2"/>
      <c r="AB79" s="2"/>
      <c r="AC79" s="2"/>
      <c r="AD79" s="24"/>
      <c r="AE79" s="63"/>
      <c r="AF79" s="138" t="s">
        <v>67</v>
      </c>
      <c r="AG79" s="138"/>
      <c r="AH79" s="138"/>
      <c r="AI79" s="139"/>
      <c r="AK79" s="55"/>
      <c r="AL79" s="55"/>
      <c r="AM79" s="24"/>
      <c r="AN79" s="307"/>
      <c r="AO79" s="308"/>
      <c r="AP79" s="308"/>
      <c r="AQ79" s="309"/>
      <c r="AR79" s="125"/>
      <c r="AS79" s="381"/>
      <c r="AT79" s="2"/>
    </row>
    <row r="80" spans="1:47" ht="13.95" customHeight="1" x14ac:dyDescent="0.2">
      <c r="A80" s="2"/>
      <c r="B80" s="133"/>
      <c r="C80" s="140"/>
      <c r="D80" s="141"/>
      <c r="E80" s="64"/>
      <c r="F80" s="65"/>
      <c r="G80" s="274"/>
      <c r="H80" s="275"/>
      <c r="I80" s="275"/>
      <c r="J80" s="275"/>
      <c r="K80" s="275"/>
      <c r="L80" s="276"/>
      <c r="M80" s="45"/>
      <c r="N80" s="2" t="str">
        <f>IF(G80="","",DATEDIF(G80,$M$37,"m")+1)</f>
        <v/>
      </c>
      <c r="O80" s="2" t="s">
        <v>34</v>
      </c>
      <c r="P80" s="50"/>
      <c r="Q80" s="283"/>
      <c r="R80" s="284"/>
      <c r="S80" s="284"/>
      <c r="T80" s="285"/>
      <c r="U80" s="66" t="s">
        <v>38</v>
      </c>
      <c r="V80" s="67"/>
      <c r="W80" s="67"/>
      <c r="X80" s="67"/>
      <c r="Y80" s="68"/>
      <c r="Z80" s="54"/>
      <c r="AA80" s="55"/>
      <c r="AB80" s="55"/>
      <c r="AC80" s="55"/>
      <c r="AD80" s="24"/>
      <c r="AE80" s="45"/>
      <c r="AF80" s="129" t="str">
        <f>IF(AA76="","",ROUNDDOWN(AA76/2,0))</f>
        <v/>
      </c>
      <c r="AG80" s="129"/>
      <c r="AH80" s="129"/>
      <c r="AI80" s="24" t="s">
        <v>4</v>
      </c>
      <c r="AJ80" s="54"/>
      <c r="AK80" s="55"/>
      <c r="AL80" s="55"/>
      <c r="AM80" s="24"/>
      <c r="AN80" s="307"/>
      <c r="AO80" s="308"/>
      <c r="AP80" s="308"/>
      <c r="AQ80" s="309"/>
      <c r="AR80" s="125"/>
      <c r="AS80" s="381"/>
      <c r="AT80" s="2"/>
    </row>
    <row r="81" spans="1:46" ht="15.75" customHeight="1" x14ac:dyDescent="0.2">
      <c r="A81" s="2"/>
      <c r="B81" s="133"/>
      <c r="C81" s="142" t="s">
        <v>37</v>
      </c>
      <c r="D81" s="143"/>
      <c r="E81" s="144"/>
      <c r="F81" s="145"/>
      <c r="G81" s="274"/>
      <c r="H81" s="275"/>
      <c r="I81" s="275"/>
      <c r="J81" s="275"/>
      <c r="K81" s="275"/>
      <c r="L81" s="276"/>
      <c r="M81" s="70" t="str">
        <f>IF(G80="","",IF($X$27="✔","（翌月払いのため",""))</f>
        <v/>
      </c>
      <c r="N81" s="2"/>
      <c r="O81" s="2"/>
      <c r="P81" s="50"/>
      <c r="Q81" s="283"/>
      <c r="R81" s="284"/>
      <c r="S81" s="284"/>
      <c r="T81" s="285"/>
      <c r="U81" s="183"/>
      <c r="V81" s="184"/>
      <c r="W81" s="184"/>
      <c r="X81" s="184"/>
      <c r="Y81" s="185"/>
      <c r="Z81" s="54"/>
      <c r="AA81" s="55"/>
      <c r="AB81" s="55"/>
      <c r="AC81" s="55"/>
      <c r="AD81" s="24"/>
      <c r="AE81" s="45"/>
      <c r="AF81" s="69"/>
      <c r="AG81" s="70"/>
      <c r="AH81" s="70"/>
      <c r="AI81" s="24"/>
      <c r="AJ81" s="54"/>
      <c r="AK81" s="55"/>
      <c r="AL81" s="55"/>
      <c r="AM81" s="24"/>
      <c r="AN81" s="307"/>
      <c r="AO81" s="308"/>
      <c r="AP81" s="308"/>
      <c r="AQ81" s="309"/>
      <c r="AR81" s="125"/>
      <c r="AS81" s="381"/>
      <c r="AT81" s="2"/>
    </row>
    <row r="82" spans="1:46" ht="15.75" customHeight="1" x14ac:dyDescent="0.2">
      <c r="A82" s="2"/>
      <c r="B82" s="71" t="s">
        <v>29</v>
      </c>
      <c r="C82" s="150" t="s">
        <v>42</v>
      </c>
      <c r="D82" s="151"/>
      <c r="E82" s="152" t="s">
        <v>29</v>
      </c>
      <c r="F82" s="153"/>
      <c r="G82" s="277"/>
      <c r="H82" s="278"/>
      <c r="I82" s="278"/>
      <c r="J82" s="278"/>
      <c r="K82" s="278"/>
      <c r="L82" s="279"/>
      <c r="M82" s="113"/>
      <c r="N82" s="116" t="str">
        <f>IF(G80="","",IF($X$27="✔",N80-1,""))</f>
        <v/>
      </c>
      <c r="O82" s="56" t="str">
        <f>IF(G80="","",IF($X$27="✔","か月）",""))</f>
        <v/>
      </c>
      <c r="P82" s="57"/>
      <c r="Q82" s="268" t="s">
        <v>72</v>
      </c>
      <c r="R82" s="269"/>
      <c r="S82" s="269"/>
      <c r="T82" s="270"/>
      <c r="U82" s="186"/>
      <c r="V82" s="187"/>
      <c r="W82" s="187"/>
      <c r="X82" s="187"/>
      <c r="Y82" s="188"/>
      <c r="Z82" s="72"/>
      <c r="AA82" s="73"/>
      <c r="AB82" s="73"/>
      <c r="AC82" s="73"/>
      <c r="AD82" s="21"/>
      <c r="AE82" s="34"/>
      <c r="AF82" s="20"/>
      <c r="AG82" s="20"/>
      <c r="AH82" s="20"/>
      <c r="AI82" s="21"/>
      <c r="AJ82" s="72"/>
      <c r="AK82" s="73"/>
      <c r="AL82" s="73"/>
      <c r="AM82" s="21"/>
      <c r="AN82" s="310"/>
      <c r="AO82" s="311"/>
      <c r="AP82" s="311"/>
      <c r="AQ82" s="312"/>
      <c r="AR82" s="125"/>
      <c r="AS82" s="382"/>
      <c r="AT82" s="2"/>
    </row>
    <row r="83" spans="1:46" ht="14.25" customHeight="1" x14ac:dyDescent="0.2">
      <c r="A83" s="2"/>
      <c r="B83" s="383" t="s">
        <v>3</v>
      </c>
      <c r="C83" s="384"/>
      <c r="D83" s="384"/>
      <c r="E83" s="384"/>
      <c r="F83" s="286"/>
      <c r="G83" s="294"/>
      <c r="H83" s="295"/>
      <c r="I83" s="295"/>
      <c r="J83" s="295"/>
      <c r="K83" s="295"/>
      <c r="L83" s="296"/>
      <c r="M83" s="294"/>
      <c r="N83" s="295"/>
      <c r="O83" s="295"/>
      <c r="P83" s="296"/>
      <c r="Q83" s="294"/>
      <c r="R83" s="295"/>
      <c r="S83" s="295"/>
      <c r="T83" s="296"/>
      <c r="U83" s="300">
        <f>IF(V44="","",SUM(V44,V52,V60,V68,V76))</f>
        <v>816000</v>
      </c>
      <c r="V83" s="301"/>
      <c r="W83" s="301"/>
      <c r="X83" s="301"/>
      <c r="Y83" s="286" t="s">
        <v>4</v>
      </c>
      <c r="Z83" s="300">
        <f>IF(AA44="","",SUM(AA44,AA52,AA60,AA68,AA76))</f>
        <v>320000</v>
      </c>
      <c r="AA83" s="301"/>
      <c r="AB83" s="301"/>
      <c r="AC83" s="301"/>
      <c r="AD83" s="286" t="s">
        <v>4</v>
      </c>
      <c r="AE83" s="288"/>
      <c r="AF83" s="289"/>
      <c r="AG83" s="289"/>
      <c r="AH83" s="289"/>
      <c r="AI83" s="290"/>
      <c r="AJ83" s="177">
        <f>IF(AK46="","",SUM(AK46,AK54,AK62,AK70,AK78))</f>
        <v>147000</v>
      </c>
      <c r="AK83" s="178"/>
      <c r="AL83" s="178"/>
      <c r="AM83" s="181" t="s">
        <v>4</v>
      </c>
      <c r="AN83" s="294"/>
      <c r="AO83" s="295"/>
      <c r="AP83" s="295"/>
      <c r="AQ83" s="296"/>
      <c r="AR83" s="40"/>
      <c r="AS83" s="40"/>
      <c r="AT83" s="2"/>
    </row>
    <row r="84" spans="1:46" ht="14.25" customHeight="1" x14ac:dyDescent="0.2">
      <c r="A84" s="2"/>
      <c r="B84" s="385"/>
      <c r="C84" s="386"/>
      <c r="D84" s="386"/>
      <c r="E84" s="386"/>
      <c r="F84" s="287"/>
      <c r="G84" s="297"/>
      <c r="H84" s="298"/>
      <c r="I84" s="298"/>
      <c r="J84" s="298"/>
      <c r="K84" s="298"/>
      <c r="L84" s="299"/>
      <c r="M84" s="297"/>
      <c r="N84" s="298"/>
      <c r="O84" s="298"/>
      <c r="P84" s="299"/>
      <c r="Q84" s="297"/>
      <c r="R84" s="298"/>
      <c r="S84" s="298"/>
      <c r="T84" s="299"/>
      <c r="U84" s="302"/>
      <c r="V84" s="303"/>
      <c r="W84" s="303"/>
      <c r="X84" s="303"/>
      <c r="Y84" s="287"/>
      <c r="Z84" s="302"/>
      <c r="AA84" s="303"/>
      <c r="AB84" s="303"/>
      <c r="AC84" s="303"/>
      <c r="AD84" s="287"/>
      <c r="AE84" s="291"/>
      <c r="AF84" s="292"/>
      <c r="AG84" s="292"/>
      <c r="AH84" s="292"/>
      <c r="AI84" s="293"/>
      <c r="AJ84" s="179"/>
      <c r="AK84" s="180"/>
      <c r="AL84" s="180"/>
      <c r="AM84" s="182"/>
      <c r="AN84" s="297"/>
      <c r="AO84" s="298"/>
      <c r="AP84" s="298"/>
      <c r="AQ84" s="299"/>
      <c r="AR84" s="40"/>
      <c r="AS84" s="40"/>
      <c r="AT84" s="2"/>
    </row>
    <row r="85" spans="1:46" ht="21" customHeight="1" x14ac:dyDescent="0.2">
      <c r="A85" s="2"/>
      <c r="B85" s="74" t="s">
        <v>43</v>
      </c>
      <c r="C85" s="40"/>
      <c r="D85" s="40"/>
      <c r="E85" s="40"/>
      <c r="F85" s="40"/>
      <c r="G85" s="40"/>
      <c r="H85" s="40"/>
      <c r="I85" s="40"/>
      <c r="J85" s="40"/>
      <c r="K85" s="40"/>
      <c r="L85" s="42"/>
      <c r="M85" s="2"/>
      <c r="N85" s="2"/>
      <c r="O85" s="2"/>
      <c r="P85" s="2"/>
      <c r="Q85" s="75"/>
      <c r="R85" s="42"/>
      <c r="S85" s="40"/>
      <c r="T85" s="40"/>
      <c r="U85" s="40"/>
      <c r="V85" s="40"/>
      <c r="W85" s="40"/>
      <c r="X85" s="40"/>
      <c r="Y85" s="40"/>
      <c r="Z85" s="40"/>
      <c r="AA85" s="40"/>
      <c r="AB85" s="40"/>
      <c r="AC85" s="40"/>
      <c r="AD85" s="40"/>
      <c r="AE85" s="40"/>
      <c r="AF85" s="40"/>
      <c r="AG85" s="40"/>
      <c r="AH85" s="40"/>
      <c r="AI85" s="40"/>
      <c r="AJ85" s="2"/>
      <c r="AK85" s="2"/>
      <c r="AL85" s="2"/>
      <c r="AM85" s="2"/>
      <c r="AN85" s="40"/>
      <c r="AO85" s="40"/>
      <c r="AP85" s="40"/>
      <c r="AQ85" s="40"/>
      <c r="AR85" s="40"/>
      <c r="AS85" s="40"/>
      <c r="AT85" s="2"/>
    </row>
    <row r="86" spans="1:46" ht="13.5" customHeight="1" x14ac:dyDescent="0.2">
      <c r="A86" s="2"/>
      <c r="B86" s="149" t="s">
        <v>60</v>
      </c>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76"/>
      <c r="AO86" s="76"/>
      <c r="AP86" s="76"/>
      <c r="AQ86" s="76"/>
      <c r="AR86" s="76"/>
      <c r="AS86" s="76"/>
      <c r="AT86" s="2"/>
    </row>
    <row r="87" spans="1:46" ht="15" customHeight="1" x14ac:dyDescent="0.2">
      <c r="A87" s="2"/>
      <c r="B87" s="126" t="s">
        <v>73</v>
      </c>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76"/>
      <c r="AO87" s="76"/>
      <c r="AP87" s="76"/>
      <c r="AQ87" s="76"/>
      <c r="AR87" s="76"/>
      <c r="AS87" s="76"/>
      <c r="AT87" s="2"/>
    </row>
    <row r="88" spans="1:46" ht="15" customHeight="1" x14ac:dyDescent="0.2">
      <c r="A88" s="2"/>
      <c r="B88" s="127" t="s">
        <v>61</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76"/>
      <c r="AO88" s="76"/>
      <c r="AP88" s="76"/>
      <c r="AQ88" s="76"/>
      <c r="AR88" s="76"/>
      <c r="AS88" s="76"/>
      <c r="AT88" s="2"/>
    </row>
    <row r="89" spans="1:46" ht="15" customHeight="1" x14ac:dyDescent="0.2">
      <c r="A89" s="2"/>
      <c r="B89" s="127" t="s">
        <v>104</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76"/>
      <c r="AO89" s="76"/>
      <c r="AP89" s="76"/>
      <c r="AQ89" s="76"/>
      <c r="AR89" s="76"/>
      <c r="AS89" s="76"/>
      <c r="AT89" s="2"/>
    </row>
    <row r="90" spans="1:46" x14ac:dyDescent="0.2">
      <c r="AS90" s="76"/>
    </row>
  </sheetData>
  <mergeCells count="250">
    <mergeCell ref="B89:AM89"/>
    <mergeCell ref="B86:AM86"/>
    <mergeCell ref="B87:AM87"/>
    <mergeCell ref="B88:AM88"/>
    <mergeCell ref="B83:F84"/>
    <mergeCell ref="C80:D80"/>
    <mergeCell ref="C81:F81"/>
    <mergeCell ref="B75:B78"/>
    <mergeCell ref="C75:F78"/>
    <mergeCell ref="C82:D82"/>
    <mergeCell ref="E82:F82"/>
    <mergeCell ref="B79:B81"/>
    <mergeCell ref="C79:D79"/>
    <mergeCell ref="E79:F79"/>
    <mergeCell ref="AF79:AI79"/>
    <mergeCell ref="G76:L78"/>
    <mergeCell ref="V76:X76"/>
    <mergeCell ref="AA76:AC76"/>
    <mergeCell ref="U75:Y75"/>
    <mergeCell ref="Q82:T82"/>
    <mergeCell ref="AK78:AL78"/>
    <mergeCell ref="G79:L79"/>
    <mergeCell ref="G83:L84"/>
    <mergeCell ref="M83:P84"/>
    <mergeCell ref="AE83:AI84"/>
    <mergeCell ref="AJ83:AL84"/>
    <mergeCell ref="AM83:AM84"/>
    <mergeCell ref="AN83:AQ84"/>
    <mergeCell ref="AN71:AQ74"/>
    <mergeCell ref="AN79:AQ82"/>
    <mergeCell ref="AN63:AQ66"/>
    <mergeCell ref="AK62:AL62"/>
    <mergeCell ref="AN55:AQ58"/>
    <mergeCell ref="AF80:AH80"/>
    <mergeCell ref="AN75:AQ78"/>
    <mergeCell ref="AS38:AS42"/>
    <mergeCell ref="AS43:AS50"/>
    <mergeCell ref="AS51:AS58"/>
    <mergeCell ref="AS59:AS66"/>
    <mergeCell ref="AS67:AS74"/>
    <mergeCell ref="AS75:AS82"/>
    <mergeCell ref="AN47:AQ50"/>
    <mergeCell ref="AR38:AR42"/>
    <mergeCell ref="AR43:AR50"/>
    <mergeCell ref="AR51:AR58"/>
    <mergeCell ref="AR59:AR66"/>
    <mergeCell ref="AR67:AR74"/>
    <mergeCell ref="AR75:AR82"/>
    <mergeCell ref="AN59:AQ62"/>
    <mergeCell ref="AN67:AQ70"/>
    <mergeCell ref="B67:B70"/>
    <mergeCell ref="C67:F70"/>
    <mergeCell ref="G67:L67"/>
    <mergeCell ref="G68:L70"/>
    <mergeCell ref="V68:X68"/>
    <mergeCell ref="AA68:AC68"/>
    <mergeCell ref="Q83:T84"/>
    <mergeCell ref="U83:X84"/>
    <mergeCell ref="Y83:Y84"/>
    <mergeCell ref="V77:W77"/>
    <mergeCell ref="X77:Y77"/>
    <mergeCell ref="AA77:AB77"/>
    <mergeCell ref="AC77:AD77"/>
    <mergeCell ref="Q78:T81"/>
    <mergeCell ref="X78:Y78"/>
    <mergeCell ref="Z83:AC84"/>
    <mergeCell ref="AD83:AD84"/>
    <mergeCell ref="G80:L82"/>
    <mergeCell ref="Q70:T73"/>
    <mergeCell ref="U81:Y82"/>
    <mergeCell ref="AC78:AD78"/>
    <mergeCell ref="Z69:AD71"/>
    <mergeCell ref="B63:B65"/>
    <mergeCell ref="C63:D63"/>
    <mergeCell ref="E63:F63"/>
    <mergeCell ref="G63:L63"/>
    <mergeCell ref="Q67:T69"/>
    <mergeCell ref="U67:Y67"/>
    <mergeCell ref="G75:L75"/>
    <mergeCell ref="Q75:T77"/>
    <mergeCell ref="B71:B73"/>
    <mergeCell ref="C71:D71"/>
    <mergeCell ref="E71:F71"/>
    <mergeCell ref="G71:L71"/>
    <mergeCell ref="C72:D72"/>
    <mergeCell ref="G72:L74"/>
    <mergeCell ref="C73:F73"/>
    <mergeCell ref="U73:Y74"/>
    <mergeCell ref="C74:D74"/>
    <mergeCell ref="E74:F74"/>
    <mergeCell ref="Q74:T74"/>
    <mergeCell ref="U69:Y71"/>
    <mergeCell ref="Q62:T65"/>
    <mergeCell ref="X62:Y62"/>
    <mergeCell ref="B59:B62"/>
    <mergeCell ref="C59:F62"/>
    <mergeCell ref="G59:L59"/>
    <mergeCell ref="Q59:T61"/>
    <mergeCell ref="U59:Y59"/>
    <mergeCell ref="G60:L62"/>
    <mergeCell ref="V60:X60"/>
    <mergeCell ref="AA60:AC60"/>
    <mergeCell ref="V61:W61"/>
    <mergeCell ref="C64:D64"/>
    <mergeCell ref="G64:L66"/>
    <mergeCell ref="C65:F65"/>
    <mergeCell ref="U65:Y66"/>
    <mergeCell ref="C66:D66"/>
    <mergeCell ref="E66:F66"/>
    <mergeCell ref="Q66:T66"/>
    <mergeCell ref="X61:Y61"/>
    <mergeCell ref="AA61:AB61"/>
    <mergeCell ref="AC61:AD61"/>
    <mergeCell ref="AC62:AD62"/>
    <mergeCell ref="C56:D56"/>
    <mergeCell ref="G56:L58"/>
    <mergeCell ref="AF56:AH56"/>
    <mergeCell ref="C57:F57"/>
    <mergeCell ref="U57:Y58"/>
    <mergeCell ref="C58:D58"/>
    <mergeCell ref="E58:F58"/>
    <mergeCell ref="Q58:T58"/>
    <mergeCell ref="B55:B57"/>
    <mergeCell ref="C55:D55"/>
    <mergeCell ref="E55:F55"/>
    <mergeCell ref="G55:L55"/>
    <mergeCell ref="AF55:AI55"/>
    <mergeCell ref="B51:B54"/>
    <mergeCell ref="C51:F54"/>
    <mergeCell ref="G51:L51"/>
    <mergeCell ref="Q51:T53"/>
    <mergeCell ref="U51:Y51"/>
    <mergeCell ref="G52:L54"/>
    <mergeCell ref="V52:X52"/>
    <mergeCell ref="AA52:AC52"/>
    <mergeCell ref="V53:W53"/>
    <mergeCell ref="C48:D48"/>
    <mergeCell ref="G48:L50"/>
    <mergeCell ref="AF48:AH48"/>
    <mergeCell ref="C49:F49"/>
    <mergeCell ref="U49:Y50"/>
    <mergeCell ref="C50:D50"/>
    <mergeCell ref="E50:F50"/>
    <mergeCell ref="Q50:T50"/>
    <mergeCell ref="B47:B49"/>
    <mergeCell ref="C47:D47"/>
    <mergeCell ref="E47:F47"/>
    <mergeCell ref="G47:L47"/>
    <mergeCell ref="AF47:AI47"/>
    <mergeCell ref="B43:B46"/>
    <mergeCell ref="C43:F46"/>
    <mergeCell ref="G43:L43"/>
    <mergeCell ref="Q43:T45"/>
    <mergeCell ref="U43:Y43"/>
    <mergeCell ref="G44:L46"/>
    <mergeCell ref="V44:X44"/>
    <mergeCell ref="AA44:AC44"/>
    <mergeCell ref="V45:W45"/>
    <mergeCell ref="F37:K37"/>
    <mergeCell ref="M37:Q37"/>
    <mergeCell ref="B38:B42"/>
    <mergeCell ref="C38:F42"/>
    <mergeCell ref="G38:L42"/>
    <mergeCell ref="M38:P42"/>
    <mergeCell ref="Q38:T40"/>
    <mergeCell ref="O27:R27"/>
    <mergeCell ref="S27:U27"/>
    <mergeCell ref="U38:AD38"/>
    <mergeCell ref="V39:AC39"/>
    <mergeCell ref="Q41:T42"/>
    <mergeCell ref="U41:Y42"/>
    <mergeCell ref="Z41:AD42"/>
    <mergeCell ref="H25:N28"/>
    <mergeCell ref="AB27:AQ28"/>
    <mergeCell ref="AB25:AQ26"/>
    <mergeCell ref="AN38:AQ40"/>
    <mergeCell ref="AJ41:AM42"/>
    <mergeCell ref="AN41:AQ42"/>
    <mergeCell ref="B24:G24"/>
    <mergeCell ref="H24:N24"/>
    <mergeCell ref="O24:X24"/>
    <mergeCell ref="Y24:AQ24"/>
    <mergeCell ref="B25:G28"/>
    <mergeCell ref="O25:R25"/>
    <mergeCell ref="S25:X25"/>
    <mergeCell ref="Y25:AA26"/>
    <mergeCell ref="O26:R26"/>
    <mergeCell ref="S26:X26"/>
    <mergeCell ref="D6:L6"/>
    <mergeCell ref="B9:B10"/>
    <mergeCell ref="C9:C10"/>
    <mergeCell ref="D9:L10"/>
    <mergeCell ref="AB9:AB11"/>
    <mergeCell ref="AC9:AL11"/>
    <mergeCell ref="AM9:AM11"/>
    <mergeCell ref="B18:B20"/>
    <mergeCell ref="C18:C20"/>
    <mergeCell ref="D18:L20"/>
    <mergeCell ref="AB18:AB20"/>
    <mergeCell ref="AC18:AL20"/>
    <mergeCell ref="AM18:AM20"/>
    <mergeCell ref="P19:Q19"/>
    <mergeCell ref="P20:Q20"/>
    <mergeCell ref="B13:B15"/>
    <mergeCell ref="C13:C15"/>
    <mergeCell ref="D13:L15"/>
    <mergeCell ref="AB13:AB15"/>
    <mergeCell ref="AC13:AL15"/>
    <mergeCell ref="AM13:AM15"/>
    <mergeCell ref="P14:Q14"/>
    <mergeCell ref="P15:Q15"/>
    <mergeCell ref="M3:AH3"/>
    <mergeCell ref="AI3:AQ3"/>
    <mergeCell ref="N5:AQ7"/>
    <mergeCell ref="V27:W27"/>
    <mergeCell ref="Y27:AA28"/>
    <mergeCell ref="O28:R28"/>
    <mergeCell ref="S28:X28"/>
    <mergeCell ref="AN43:AQ46"/>
    <mergeCell ref="AN51:AQ54"/>
    <mergeCell ref="X45:Y45"/>
    <mergeCell ref="AA45:AB45"/>
    <mergeCell ref="AC45:AD45"/>
    <mergeCell ref="AF45:AH45"/>
    <mergeCell ref="Q46:T49"/>
    <mergeCell ref="X46:Y46"/>
    <mergeCell ref="AC46:AD46"/>
    <mergeCell ref="X53:Y53"/>
    <mergeCell ref="AA53:AB53"/>
    <mergeCell ref="AC53:AD53"/>
    <mergeCell ref="AF53:AH53"/>
    <mergeCell ref="Q54:T57"/>
    <mergeCell ref="X54:Y54"/>
    <mergeCell ref="AC54:AD54"/>
    <mergeCell ref="AE38:AI42"/>
    <mergeCell ref="AK54:AL54"/>
    <mergeCell ref="AK46:AL46"/>
    <mergeCell ref="AE46:AI46"/>
    <mergeCell ref="AE54:AI54"/>
    <mergeCell ref="AE62:AI62"/>
    <mergeCell ref="AE70:AI70"/>
    <mergeCell ref="AE78:AI78"/>
    <mergeCell ref="AK70:AL70"/>
    <mergeCell ref="AF69:AH69"/>
    <mergeCell ref="AF63:AI63"/>
    <mergeCell ref="AF71:AI71"/>
    <mergeCell ref="AF72:AH72"/>
    <mergeCell ref="AF77:AH77"/>
    <mergeCell ref="AF61:AH61"/>
    <mergeCell ref="AF64:AH64"/>
  </mergeCells>
  <phoneticPr fontId="1"/>
  <dataValidations count="5">
    <dataValidation type="list" allowBlank="1" showInputMessage="1" showErrorMessage="1" sqref="B25" xr:uid="{5A1CDF94-6FE5-44E2-9BBC-50FC2FB84F46}">
      <formula1>"手当支給,代理返還"</formula1>
    </dataValidation>
    <dataValidation type="list" allowBlank="1" showInputMessage="1" showErrorMessage="1" sqref="E50 E58 B82 O9:O10 B50 B58 E66 B66 E82 X27 E74 B74" xr:uid="{1555763F-15B4-489D-9FCD-5A28626C183C}">
      <formula1>"✔,　"</formula1>
    </dataValidation>
    <dataValidation type="list" allowBlank="1" showInputMessage="1" showErrorMessage="1" errorTitle="入力確認" error="リストから選択してください。" sqref="C9:C10 C13:C15 C18:C20" xr:uid="{9AACA66D-A113-4D9C-B64A-A8A64AD106DB}">
      <formula1>"✔,　"</formula1>
    </dataValidation>
    <dataValidation type="list" allowBlank="1" showInputMessage="1" showErrorMessage="1" sqref="U49:Y50 U57:Y58 U65:Y66 U81:Y82 U73:Y74" xr:uid="{672A70A4-A935-4346-A244-6C400F253301}">
      <formula1>"・返還開始が遅れるため,・当年度途中に異動予定,・当年度途中に返還完了予定"</formula1>
    </dataValidation>
    <dataValidation type="list" allowBlank="1" showInputMessage="1" showErrorMessage="1" sqref="AR43:AR82" xr:uid="{3C022671-5778-48BE-8624-1B3A835AB2AE}">
      <formula1>"✔"</formula1>
    </dataValidation>
  </dataValidations>
  <printOptions horizontalCentered="1"/>
  <pageMargins left="0.23622047244094491" right="0.23622047244094491" top="0.65" bottom="0.21" header="0.17" footer="0.17"/>
  <pageSetup paperSize="9" scale="65" fitToHeight="0" orientation="landscape" r:id="rId1"/>
  <rowBreaks count="1" manualBreakCount="1">
    <brk id="36" max="4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（別紙）計画・見込・実績</vt:lpstr>
      <vt:lpstr>記入例</vt:lpstr>
      <vt:lpstr>'（別紙）計画・見込・実績'!Print_Area</vt:lpstr>
      <vt:lpstr>記入例!Print_Area</vt:lpstr>
      <vt:lpstr>'（別紙）計画・見込・実績'!Print_Titles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2025-09-12T02:45:02Z</cp:lastPrinted>
  <dcterms:created xsi:type="dcterms:W3CDTF">2022-03-29T10:02:52Z</dcterms:created>
  <dcterms:modified xsi:type="dcterms:W3CDTF">2025-10-31T05:15:49Z</dcterms:modified>
</cp:coreProperties>
</file>