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7815" windowHeight="7125" activeTab="0"/>
  </bookViews>
  <sheets>
    <sheet name="14輸移出入２" sheetId="1" r:id="rId1"/>
    <sheet name="元" sheetId="2" r:id="rId2"/>
  </sheets>
  <externalReferences>
    <externalReference r:id="rId5"/>
  </externalReferences>
  <definedNames>
    <definedName name="_xlnm.Print_Area" localSheetId="0">'14輸移出入２'!$A$1:$K$54</definedName>
  </definedNames>
  <calcPr fullCalcOnLoad="1"/>
</workbook>
</file>

<file path=xl/sharedStrings.xml><?xml version="1.0" encoding="utf-8"?>
<sst xmlns="http://schemas.openxmlformats.org/spreadsheetml/2006/main" count="110" uniqueCount="72">
  <si>
    <t>区　　分</t>
  </si>
  <si>
    <t>その他</t>
  </si>
  <si>
    <t>計</t>
  </si>
  <si>
    <t>構成比</t>
  </si>
  <si>
    <t>　　　　（単位：トン）</t>
  </si>
  <si>
    <t>順位</t>
  </si>
  <si>
    <t>増減率％</t>
  </si>
  <si>
    <t>数　　量</t>
  </si>
  <si>
    <t>数　　量</t>
  </si>
  <si>
    <t>そ　　の　　他</t>
  </si>
  <si>
    <t>合　　　　　計</t>
  </si>
  <si>
    <t>木更津港</t>
  </si>
  <si>
    <t>増減数</t>
  </si>
  <si>
    <t>構成比％</t>
  </si>
  <si>
    <t>（１）取扱貨物主要品種（外貿・内貿）</t>
  </si>
  <si>
    <t>■外貿貨物主要品種別表</t>
  </si>
  <si>
    <t>■取扱貨物主要品種別表（外貿・内貿）</t>
  </si>
  <si>
    <t>　　　　（単位：トン）</t>
  </si>
  <si>
    <t>■内貿貨物主要品種別表</t>
  </si>
  <si>
    <t>そ　　の　　他</t>
  </si>
  <si>
    <t>合　　　　　計</t>
  </si>
  <si>
    <t>◎共通</t>
  </si>
  <si>
    <t>品　　　種</t>
  </si>
  <si>
    <t>相手先（上位３つ）</t>
  </si>
  <si>
    <t>LNG（液化天然ガス）</t>
  </si>
  <si>
    <t>鉄鉱石</t>
  </si>
  <si>
    <t>砂利・砂</t>
  </si>
  <si>
    <t>石炭</t>
  </si>
  <si>
    <t>鋼材</t>
  </si>
  <si>
    <t>石灰石</t>
  </si>
  <si>
    <t>非金属鉱物</t>
  </si>
  <si>
    <t>鉄鋼</t>
  </si>
  <si>
    <t>セメント</t>
  </si>
  <si>
    <t>セメント</t>
  </si>
  <si>
    <t>コークス</t>
  </si>
  <si>
    <t>金属くず</t>
  </si>
  <si>
    <t>廃土砂</t>
  </si>
  <si>
    <t>重油</t>
  </si>
  <si>
    <t>オーストラリア、ブラジル、南アフリカ共和国</t>
  </si>
  <si>
    <t>神奈川県、千葉県</t>
  </si>
  <si>
    <t>原木</t>
  </si>
  <si>
    <t>15年</t>
  </si>
  <si>
    <t>平成１5年</t>
  </si>
  <si>
    <t>その他輸送機械</t>
  </si>
  <si>
    <t>東京都、北海道、千葉県</t>
  </si>
  <si>
    <t>大阪府、岩手県、兵庫県</t>
  </si>
  <si>
    <t>千葉県、相手海上、神奈川県</t>
  </si>
  <si>
    <t>16年</t>
  </si>
  <si>
    <t>平成１6年</t>
  </si>
  <si>
    <t>（16/15年）</t>
  </si>
  <si>
    <t>（16－15年）</t>
  </si>
  <si>
    <t>マレーシア、アラブ首長国、ブルネイ</t>
  </si>
  <si>
    <t>東京都、神奈川県、千葉県</t>
  </si>
  <si>
    <t>千葉県、神奈川県、中国</t>
  </si>
  <si>
    <t>高知県、大分県、青森県</t>
  </si>
  <si>
    <t>大阪府、岩手県、中国</t>
  </si>
  <si>
    <t>東京都、北海道、シンガポール</t>
  </si>
  <si>
    <t>高知県、東京都、神奈川県</t>
  </si>
  <si>
    <t>石炭製品</t>
  </si>
  <si>
    <t>中国、韓国、タイ</t>
  </si>
  <si>
    <t>中国、韓国、台湾</t>
  </si>
  <si>
    <t>シンガポール、台湾、韓国</t>
  </si>
  <si>
    <t>中国、ロシア</t>
  </si>
  <si>
    <t>中国、サウジアラビア、アラブ首長国</t>
  </si>
  <si>
    <t>千葉県、神奈川県、北海道</t>
  </si>
  <si>
    <t>高知県、東京都、神奈川県</t>
  </si>
  <si>
    <t>兵庫県、福岡県、大分県</t>
  </si>
  <si>
    <t>取扱貨物量 ６，６６６万トン、対前年比４．１％増加</t>
  </si>
  <si>
    <t>オーストラリア、カナダ、アメリカ</t>
  </si>
  <si>
    <t>オーストラリア、カナダ、アメリカ</t>
  </si>
  <si>
    <t>中国</t>
  </si>
  <si>
    <t>マレーシア、カナダ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</si>
</sst>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8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distributed" vertical="center" shrinkToFit="1"/>
    </xf>
    <xf numFmtId="176" fontId="3" fillId="0" borderId="8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0" fontId="3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 shrinkToFit="1"/>
    </xf>
    <xf numFmtId="180" fontId="3" fillId="0" borderId="8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平成16年　66,661,786トン</a:t>
            </a:r>
          </a:p>
        </c:rich>
      </c:tx>
      <c:layout>
        <c:manualLayout>
          <c:xMode val="factor"/>
          <c:yMode val="factor"/>
          <c:x val="-0.36975"/>
          <c:y val="-0.009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05"/>
          <c:h val="0.9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'元'!$B$6</c:f>
              <c:strCache>
                <c:ptCount val="1"/>
                <c:pt idx="0">
                  <c:v>LNG（液化天然ガス）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'元'!$D$6</c:f>
              <c:numCache>
                <c:ptCount val="1"/>
                <c:pt idx="0">
                  <c:v>0.24585865431208218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'元'!$B$7</c:f>
              <c:strCache>
                <c:ptCount val="1"/>
                <c:pt idx="0">
                  <c:v>鉄鉱石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'元'!$D$7</c:f>
              <c:numCache>
                <c:ptCount val="1"/>
                <c:pt idx="0">
                  <c:v>0.23674134683400172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'元'!$B$8</c:f>
              <c:strCache>
                <c:ptCount val="1"/>
                <c:pt idx="0">
                  <c:v>砂利・砂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'元'!$D$8</c:f>
              <c:numCache>
                <c:ptCount val="1"/>
                <c:pt idx="0">
                  <c:v>0.11859319220760152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'元'!$B$9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'元'!$D$9</c:f>
              <c:numCache>
                <c:ptCount val="1"/>
                <c:pt idx="0">
                  <c:v>0.10995171956538938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'元'!$B$10</c:f>
              <c:strCache>
                <c:ptCount val="1"/>
                <c:pt idx="0">
                  <c:v>鋼材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'元'!$D$10</c:f>
              <c:numCache>
                <c:ptCount val="1"/>
                <c:pt idx="0">
                  <c:v>0.07362735525867849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'元'!$B$11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'元'!$D$11</c:f>
              <c:numCache>
                <c:ptCount val="1"/>
                <c:pt idx="0">
                  <c:v>0.2152277318222467</c:v>
                </c:pt>
              </c:numCache>
            </c:numRef>
          </c:val>
          <c:shape val="box"/>
        </c:ser>
        <c:overlap val="100"/>
        <c:shape val="box"/>
        <c:axId val="45326940"/>
        <c:axId val="5289277"/>
      </c:bar3DChart>
      <c:catAx>
        <c:axId val="45326940"/>
        <c:scaling>
          <c:orientation val="minMax"/>
        </c:scaling>
        <c:axPos val="l"/>
        <c:delete val="1"/>
        <c:majorTickMark val="in"/>
        <c:minorTickMark val="none"/>
        <c:tickLblPos val="low"/>
        <c:crossAx val="5289277"/>
        <c:crosses val="autoZero"/>
        <c:auto val="1"/>
        <c:lblOffset val="100"/>
        <c:noMultiLvlLbl val="0"/>
      </c:catAx>
      <c:valAx>
        <c:axId val="5289277"/>
        <c:scaling>
          <c:orientation val="minMax"/>
        </c:scaling>
        <c:axPos val="b"/>
        <c:delete val="1"/>
        <c:majorTickMark val="in"/>
        <c:minorTickMark val="none"/>
        <c:tickLblPos val="nextTo"/>
        <c:crossAx val="4532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70475"/>
          <c:w val="0.7245"/>
          <c:h val="0.22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47603494"/>
        <c:axId val="25778263"/>
      </c:bar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5778263"/>
        <c:crosses val="autoZero"/>
        <c:auto val="1"/>
        <c:lblOffset val="100"/>
        <c:noMultiLvlLbl val="0"/>
      </c:catAx>
      <c:valAx>
        <c:axId val="2577826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03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30677776"/>
        <c:axId val="7664529"/>
      </c:bar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7664529"/>
        <c:crosses val="autoZero"/>
        <c:auto val="1"/>
        <c:lblOffset val="100"/>
        <c:noMultiLvlLbl val="0"/>
      </c:catAx>
      <c:valAx>
        <c:axId val="766452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77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9</xdr:col>
      <xdr:colOff>1866900</xdr:colOff>
      <xdr:row>6</xdr:row>
      <xdr:rowOff>142875</xdr:rowOff>
    </xdr:to>
    <xdr:graphicFrame>
      <xdr:nvGraphicFramePr>
        <xdr:cNvPr id="1" name="Chart 1"/>
        <xdr:cNvGraphicFramePr/>
      </xdr:nvGraphicFramePr>
      <xdr:xfrm>
        <a:off x="209550" y="371475"/>
        <a:ext cx="7658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76250" y="524827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3810000" y="5248275"/>
        <a:ext cx="2219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7953375" y="5248275"/>
        <a:ext cx="1295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5" name="Chart 5"/>
        <xdr:cNvGraphicFramePr/>
      </xdr:nvGraphicFramePr>
      <xdr:xfrm>
        <a:off x="2276475" y="8296275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1:R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3.625" style="17" customWidth="1"/>
    <col min="4" max="4" width="14.625" style="17" customWidth="1"/>
    <col min="5" max="5" width="12.625" style="17" customWidth="1"/>
    <col min="6" max="6" width="7.625" style="17" customWidth="1"/>
    <col min="7" max="7" width="12.625" style="17" customWidth="1"/>
    <col min="8" max="8" width="9.75390625" style="17" customWidth="1"/>
    <col min="9" max="9" width="11.625" style="17" customWidth="1"/>
    <col min="10" max="10" width="24.625" style="17" customWidth="1"/>
    <col min="11" max="11" width="1.00390625" style="17" customWidth="1"/>
    <col min="12" max="12" width="13.375" style="17" customWidth="1"/>
    <col min="13" max="13" width="3.625" style="17" customWidth="1"/>
    <col min="14" max="14" width="7.625" style="17" customWidth="1"/>
    <col min="15" max="15" width="12.625" style="17" customWidth="1"/>
    <col min="16" max="16" width="9.625" style="17" customWidth="1"/>
    <col min="17" max="17" width="11.625" style="17" customWidth="1"/>
    <col min="18" max="18" width="24.625" style="17" customWidth="1"/>
    <col min="19" max="16384" width="9.00390625" style="17" customWidth="1"/>
  </cols>
  <sheetData>
    <row r="1" ht="27.75" customHeight="1">
      <c r="B1" s="16" t="s">
        <v>67</v>
      </c>
    </row>
    <row r="2" ht="21.75" customHeight="1">
      <c r="M2" s="16"/>
    </row>
    <row r="3" ht="21.75" customHeight="1"/>
    <row r="4" ht="21.75" customHeight="1"/>
    <row r="5" ht="21.75" customHeight="1"/>
    <row r="6" ht="21.75" customHeight="1"/>
    <row r="7" ht="21.75" customHeight="1"/>
    <row r="8" spans="2:10" ht="15" customHeight="1">
      <c r="B8" s="18" t="s">
        <v>16</v>
      </c>
      <c r="C8" s="19"/>
      <c r="D8" s="19"/>
      <c r="E8" s="18"/>
      <c r="F8" s="18"/>
      <c r="G8" s="18"/>
      <c r="H8" s="18"/>
      <c r="I8" s="20"/>
      <c r="J8" s="21" t="s">
        <v>17</v>
      </c>
    </row>
    <row r="9" spans="2:11" ht="15" customHeight="1">
      <c r="B9" s="60" t="s">
        <v>5</v>
      </c>
      <c r="C9" s="60"/>
      <c r="D9" s="61" t="s">
        <v>22</v>
      </c>
      <c r="E9" s="63" t="str">
        <f>'元'!$D$1</f>
        <v>平成１6年</v>
      </c>
      <c r="F9" s="64"/>
      <c r="G9" s="22" t="str">
        <f>'元'!$E$1</f>
        <v>平成１5年</v>
      </c>
      <c r="H9" s="24" t="s">
        <v>6</v>
      </c>
      <c r="I9" s="23" t="s">
        <v>12</v>
      </c>
      <c r="J9" s="61" t="s">
        <v>23</v>
      </c>
      <c r="K9" s="25"/>
    </row>
    <row r="10" spans="2:11" ht="15" customHeight="1">
      <c r="B10" s="26" t="str">
        <f>'元'!$B$1</f>
        <v>16年</v>
      </c>
      <c r="C10" s="26" t="str">
        <f>'元'!$C$1</f>
        <v>15年</v>
      </c>
      <c r="D10" s="62"/>
      <c r="E10" s="27" t="s">
        <v>7</v>
      </c>
      <c r="F10" s="26" t="s">
        <v>13</v>
      </c>
      <c r="G10" s="22" t="s">
        <v>8</v>
      </c>
      <c r="H10" s="28" t="str">
        <f>'元'!$F$1</f>
        <v>（16/15年）</v>
      </c>
      <c r="I10" s="28" t="str">
        <f>'元'!$G$1</f>
        <v>（16－15年）</v>
      </c>
      <c r="J10" s="62"/>
      <c r="K10" s="25"/>
    </row>
    <row r="11" spans="2:11" ht="15" customHeight="1">
      <c r="B11" s="29">
        <v>1</v>
      </c>
      <c r="C11" s="29">
        <f>RANK(G11,$G$11:$G$20)</f>
        <v>1</v>
      </c>
      <c r="D11" s="30" t="s">
        <v>24</v>
      </c>
      <c r="E11" s="13">
        <v>16389377</v>
      </c>
      <c r="F11" s="14">
        <f aca="true" t="shared" si="0" ref="F11:F21">E11/E$22*100</f>
        <v>24.585865431208216</v>
      </c>
      <c r="G11" s="13">
        <v>18068439</v>
      </c>
      <c r="H11" s="14">
        <f>(E11/G11-1)*100</f>
        <v>-9.292789487791387</v>
      </c>
      <c r="I11" s="13">
        <f aca="true" t="shared" si="1" ref="I11:I22">E11-G11</f>
        <v>-1679062</v>
      </c>
      <c r="J11" s="31" t="s">
        <v>51</v>
      </c>
      <c r="K11" s="32"/>
    </row>
    <row r="12" spans="2:11" ht="15" customHeight="1">
      <c r="B12" s="29">
        <v>2</v>
      </c>
      <c r="C12" s="29">
        <f aca="true" t="shared" si="2" ref="C12:C20">RANK(G12,$G$11:$G$20)</f>
        <v>2</v>
      </c>
      <c r="D12" s="15" t="s">
        <v>25</v>
      </c>
      <c r="E12" s="13">
        <v>15781601</v>
      </c>
      <c r="F12" s="14">
        <f t="shared" si="0"/>
        <v>23.674134683400172</v>
      </c>
      <c r="G12" s="13">
        <v>13779790</v>
      </c>
      <c r="H12" s="14">
        <f aca="true" t="shared" si="3" ref="H12:H22">(E12/G12-1)*100</f>
        <v>14.52715172001895</v>
      </c>
      <c r="I12" s="13">
        <f t="shared" si="1"/>
        <v>2001811</v>
      </c>
      <c r="J12" s="31" t="s">
        <v>38</v>
      </c>
      <c r="K12" s="32"/>
    </row>
    <row r="13" spans="2:11" ht="15" customHeight="1">
      <c r="B13" s="29">
        <v>3</v>
      </c>
      <c r="C13" s="29">
        <f t="shared" si="2"/>
        <v>3</v>
      </c>
      <c r="D13" s="12" t="s">
        <v>26</v>
      </c>
      <c r="E13" s="13">
        <v>7905634</v>
      </c>
      <c r="F13" s="14">
        <f t="shared" si="0"/>
        <v>11.859319220760153</v>
      </c>
      <c r="G13" s="13">
        <v>7628082</v>
      </c>
      <c r="H13" s="14">
        <f t="shared" si="3"/>
        <v>3.6385555372897116</v>
      </c>
      <c r="I13" s="13">
        <f t="shared" si="1"/>
        <v>277552</v>
      </c>
      <c r="J13" s="31" t="s">
        <v>52</v>
      </c>
      <c r="K13" s="32"/>
    </row>
    <row r="14" spans="2:11" ht="15" customHeight="1">
      <c r="B14" s="29">
        <v>4</v>
      </c>
      <c r="C14" s="29">
        <f t="shared" si="2"/>
        <v>4</v>
      </c>
      <c r="D14" s="12" t="s">
        <v>27</v>
      </c>
      <c r="E14" s="33">
        <v>7329578</v>
      </c>
      <c r="F14" s="14">
        <f t="shared" si="0"/>
        <v>10.995171956538938</v>
      </c>
      <c r="G14" s="33">
        <v>6773254</v>
      </c>
      <c r="H14" s="14">
        <f t="shared" si="3"/>
        <v>8.213541083798127</v>
      </c>
      <c r="I14" s="34">
        <f t="shared" si="1"/>
        <v>556324</v>
      </c>
      <c r="J14" s="38" t="s">
        <v>68</v>
      </c>
      <c r="K14" s="32"/>
    </row>
    <row r="15" spans="2:11" ht="15" customHeight="1">
      <c r="B15" s="29">
        <v>5</v>
      </c>
      <c r="C15" s="29">
        <f t="shared" si="2"/>
        <v>5</v>
      </c>
      <c r="D15" s="36" t="s">
        <v>28</v>
      </c>
      <c r="E15" s="13">
        <v>4908131</v>
      </c>
      <c r="F15" s="14">
        <f t="shared" si="0"/>
        <v>7.362735525867849</v>
      </c>
      <c r="G15" s="13">
        <v>4537418</v>
      </c>
      <c r="H15" s="14">
        <f t="shared" si="3"/>
        <v>8.170131118622969</v>
      </c>
      <c r="I15" s="13">
        <f t="shared" si="1"/>
        <v>370713</v>
      </c>
      <c r="J15" s="37" t="s">
        <v>53</v>
      </c>
      <c r="K15" s="32"/>
    </row>
    <row r="16" spans="2:11" ht="15" customHeight="1">
      <c r="B16" s="29">
        <v>6</v>
      </c>
      <c r="C16" s="29">
        <f t="shared" si="2"/>
        <v>6</v>
      </c>
      <c r="D16" s="30" t="s">
        <v>43</v>
      </c>
      <c r="E16" s="13">
        <v>3136620</v>
      </c>
      <c r="F16" s="14">
        <f t="shared" si="0"/>
        <v>4.705274473144179</v>
      </c>
      <c r="G16" s="13">
        <v>2907260</v>
      </c>
      <c r="H16" s="14">
        <f t="shared" si="3"/>
        <v>7.889215274863615</v>
      </c>
      <c r="I16" s="13">
        <f t="shared" si="1"/>
        <v>229360</v>
      </c>
      <c r="J16" s="35" t="s">
        <v>39</v>
      </c>
      <c r="K16" s="32"/>
    </row>
    <row r="17" spans="2:11" ht="15" customHeight="1">
      <c r="B17" s="29">
        <v>7</v>
      </c>
      <c r="C17" s="29">
        <f t="shared" si="2"/>
        <v>7</v>
      </c>
      <c r="D17" s="15" t="s">
        <v>29</v>
      </c>
      <c r="E17" s="13">
        <v>2512071</v>
      </c>
      <c r="F17" s="14">
        <f t="shared" si="0"/>
        <v>3.7683823832742798</v>
      </c>
      <c r="G17" s="13">
        <v>2480540</v>
      </c>
      <c r="H17" s="14">
        <f t="shared" si="3"/>
        <v>1.271134511033889</v>
      </c>
      <c r="I17" s="13">
        <f t="shared" si="1"/>
        <v>31531</v>
      </c>
      <c r="J17" s="35" t="s">
        <v>54</v>
      </c>
      <c r="K17" s="32"/>
    </row>
    <row r="18" spans="2:11" ht="15" customHeight="1">
      <c r="B18" s="29">
        <v>8</v>
      </c>
      <c r="C18" s="29">
        <f t="shared" si="2"/>
        <v>8</v>
      </c>
      <c r="D18" s="12" t="s">
        <v>31</v>
      </c>
      <c r="E18" s="13">
        <v>2465551</v>
      </c>
      <c r="F18" s="14">
        <f t="shared" si="0"/>
        <v>3.6985972743064517</v>
      </c>
      <c r="G18" s="13">
        <v>1751322</v>
      </c>
      <c r="H18" s="14">
        <f t="shared" si="3"/>
        <v>40.78227761656623</v>
      </c>
      <c r="I18" s="13">
        <f t="shared" si="1"/>
        <v>714229</v>
      </c>
      <c r="J18" s="35" t="s">
        <v>55</v>
      </c>
      <c r="K18" s="32"/>
    </row>
    <row r="19" spans="2:11" ht="15" customHeight="1">
      <c r="B19" s="29">
        <v>9</v>
      </c>
      <c r="C19" s="29">
        <f t="shared" si="2"/>
        <v>10</v>
      </c>
      <c r="D19" s="15" t="s">
        <v>32</v>
      </c>
      <c r="E19" s="13">
        <v>1372837</v>
      </c>
      <c r="F19" s="14">
        <f t="shared" si="0"/>
        <v>2.059406269132963</v>
      </c>
      <c r="G19" s="13">
        <v>1333718</v>
      </c>
      <c r="H19" s="14">
        <f t="shared" si="3"/>
        <v>2.9330788067642555</v>
      </c>
      <c r="I19" s="13">
        <f t="shared" si="1"/>
        <v>39119</v>
      </c>
      <c r="J19" s="38" t="s">
        <v>56</v>
      </c>
      <c r="K19" s="32"/>
    </row>
    <row r="20" spans="2:11" ht="15" customHeight="1">
      <c r="B20" s="29">
        <v>10</v>
      </c>
      <c r="C20" s="29">
        <f t="shared" si="2"/>
        <v>9</v>
      </c>
      <c r="D20" s="15" t="s">
        <v>30</v>
      </c>
      <c r="E20" s="13">
        <v>1335660</v>
      </c>
      <c r="F20" s="14">
        <f t="shared" si="0"/>
        <v>2.0036366862417996</v>
      </c>
      <c r="G20" s="13">
        <v>1468779</v>
      </c>
      <c r="H20" s="14">
        <f t="shared" si="3"/>
        <v>-9.06324232576855</v>
      </c>
      <c r="I20" s="13">
        <f t="shared" si="1"/>
        <v>-133119</v>
      </c>
      <c r="J20" s="31" t="s">
        <v>57</v>
      </c>
      <c r="K20" s="32"/>
    </row>
    <row r="21" spans="2:11" ht="15" customHeight="1">
      <c r="B21" s="39"/>
      <c r="C21" s="40" t="s">
        <v>19</v>
      </c>
      <c r="D21" s="41"/>
      <c r="E21" s="13">
        <f>E22-SUM(E11:E20)</f>
        <v>3524726</v>
      </c>
      <c r="F21" s="14">
        <f t="shared" si="0"/>
        <v>5.287476096124998</v>
      </c>
      <c r="G21" s="13">
        <f>G22-SUM(G11:G20)</f>
        <v>3321149</v>
      </c>
      <c r="H21" s="14">
        <f t="shared" si="3"/>
        <v>6.129715950714654</v>
      </c>
      <c r="I21" s="13">
        <f t="shared" si="1"/>
        <v>203577</v>
      </c>
      <c r="J21" s="35"/>
      <c r="K21" s="32"/>
    </row>
    <row r="22" spans="2:11" ht="15" customHeight="1">
      <c r="B22" s="39"/>
      <c r="C22" s="40" t="s">
        <v>20</v>
      </c>
      <c r="D22" s="42"/>
      <c r="E22" s="13">
        <v>66661786</v>
      </c>
      <c r="F22" s="14">
        <f>SUM(F11:F21)</f>
        <v>100</v>
      </c>
      <c r="G22" s="13">
        <v>64049751</v>
      </c>
      <c r="H22" s="14">
        <f t="shared" si="3"/>
        <v>4.0781345114050405</v>
      </c>
      <c r="I22" s="13">
        <f t="shared" si="1"/>
        <v>2612035</v>
      </c>
      <c r="J22" s="35"/>
      <c r="K22" s="32"/>
    </row>
    <row r="23" spans="4:10" ht="15" customHeight="1">
      <c r="D23" s="43"/>
      <c r="E23" s="44"/>
      <c r="F23" s="45"/>
      <c r="G23" s="44"/>
      <c r="H23" s="46"/>
      <c r="I23" s="44"/>
      <c r="J23" s="47"/>
    </row>
    <row r="24" spans="2:10" ht="15" customHeight="1">
      <c r="B24" s="18" t="s">
        <v>15</v>
      </c>
      <c r="C24" s="19"/>
      <c r="D24" s="19"/>
      <c r="E24" s="18"/>
      <c r="F24" s="18"/>
      <c r="G24" s="18"/>
      <c r="H24" s="18"/>
      <c r="I24" s="20"/>
      <c r="J24" s="21" t="s">
        <v>4</v>
      </c>
    </row>
    <row r="25" spans="2:10" ht="15" customHeight="1">
      <c r="B25" s="60" t="s">
        <v>5</v>
      </c>
      <c r="C25" s="60"/>
      <c r="D25" s="61" t="s">
        <v>22</v>
      </c>
      <c r="E25" s="63" t="str">
        <f>'元'!$D$1</f>
        <v>平成１6年</v>
      </c>
      <c r="F25" s="64"/>
      <c r="G25" s="22" t="str">
        <f>'元'!$E$1</f>
        <v>平成１5年</v>
      </c>
      <c r="H25" s="24" t="s">
        <v>6</v>
      </c>
      <c r="I25" s="23" t="s">
        <v>12</v>
      </c>
      <c r="J25" s="61" t="s">
        <v>23</v>
      </c>
    </row>
    <row r="26" spans="2:10" ht="15" customHeight="1">
      <c r="B26" s="26" t="str">
        <f>'元'!$B$1</f>
        <v>16年</v>
      </c>
      <c r="C26" s="26" t="str">
        <f>'元'!$C$1</f>
        <v>15年</v>
      </c>
      <c r="D26" s="62"/>
      <c r="E26" s="27" t="s">
        <v>7</v>
      </c>
      <c r="F26" s="26" t="s">
        <v>13</v>
      </c>
      <c r="G26" s="22" t="s">
        <v>8</v>
      </c>
      <c r="H26" s="28" t="str">
        <f>'元'!$F$1</f>
        <v>（16/15年）</v>
      </c>
      <c r="I26" s="28" t="str">
        <f>'元'!$G$1</f>
        <v>（16－15年）</v>
      </c>
      <c r="J26" s="62"/>
    </row>
    <row r="27" spans="2:10" ht="15" customHeight="1">
      <c r="B27" s="29">
        <v>1</v>
      </c>
      <c r="C27" s="29">
        <f>RANK(G27,$G$27:$G$36)</f>
        <v>1</v>
      </c>
      <c r="D27" s="30" t="s">
        <v>24</v>
      </c>
      <c r="E27" s="13">
        <v>16389377</v>
      </c>
      <c r="F27" s="14">
        <f>E27/E$38*100</f>
        <v>37.82322286001559</v>
      </c>
      <c r="G27" s="13">
        <v>18068439</v>
      </c>
      <c r="H27" s="14">
        <f>(E27/G27-1)*100</f>
        <v>-9.292789487791387</v>
      </c>
      <c r="I27" s="48">
        <f aca="true" t="shared" si="4" ref="I27:I38">E27-G27</f>
        <v>-1679062</v>
      </c>
      <c r="J27" s="31" t="s">
        <v>51</v>
      </c>
    </row>
    <row r="28" spans="2:10" ht="15" customHeight="1">
      <c r="B28" s="29">
        <v>2</v>
      </c>
      <c r="C28" s="29">
        <f>RANK(G28,$G$27:$G$36)</f>
        <v>2</v>
      </c>
      <c r="D28" s="15" t="s">
        <v>25</v>
      </c>
      <c r="E28" s="13">
        <v>15781601</v>
      </c>
      <c r="F28" s="14">
        <f>E28/E$38*100</f>
        <v>36.42060413344845</v>
      </c>
      <c r="G28" s="13">
        <v>13779790</v>
      </c>
      <c r="H28" s="14">
        <f aca="true" t="shared" si="5" ref="H28:H38">(E28/G28-1)*100</f>
        <v>14.52715172001895</v>
      </c>
      <c r="I28" s="13">
        <f t="shared" si="4"/>
        <v>2001811</v>
      </c>
      <c r="J28" s="31" t="s">
        <v>38</v>
      </c>
    </row>
    <row r="29" spans="2:10" ht="15" customHeight="1">
      <c r="B29" s="29">
        <v>3</v>
      </c>
      <c r="C29" s="29">
        <v>3</v>
      </c>
      <c r="D29" s="12" t="s">
        <v>27</v>
      </c>
      <c r="E29" s="13">
        <v>7319480</v>
      </c>
      <c r="F29" s="14">
        <f>E29/E$38*100</f>
        <v>16.89181493960551</v>
      </c>
      <c r="G29" s="13">
        <v>6769660</v>
      </c>
      <c r="H29" s="14">
        <f t="shared" si="5"/>
        <v>8.12182591149333</v>
      </c>
      <c r="I29" s="13">
        <f t="shared" si="4"/>
        <v>549820</v>
      </c>
      <c r="J29" s="38" t="s">
        <v>69</v>
      </c>
    </row>
    <row r="30" spans="2:10" ht="15" customHeight="1">
      <c r="B30" s="29">
        <v>4</v>
      </c>
      <c r="C30" s="29">
        <v>4</v>
      </c>
      <c r="D30" s="12" t="s">
        <v>28</v>
      </c>
      <c r="E30" s="33">
        <v>2244851</v>
      </c>
      <c r="F30" s="14">
        <f aca="true" t="shared" si="6" ref="F30:F37">E30/E$38*100</f>
        <v>5.18064229412313</v>
      </c>
      <c r="G30" s="33">
        <v>2101563</v>
      </c>
      <c r="H30" s="14">
        <f t="shared" si="5"/>
        <v>6.818163433596802</v>
      </c>
      <c r="I30" s="13">
        <f t="shared" si="4"/>
        <v>143288</v>
      </c>
      <c r="J30" s="35" t="s">
        <v>59</v>
      </c>
    </row>
    <row r="31" spans="2:10" ht="15" customHeight="1">
      <c r="B31" s="29">
        <v>5</v>
      </c>
      <c r="C31" s="29">
        <v>8</v>
      </c>
      <c r="D31" s="15" t="s">
        <v>31</v>
      </c>
      <c r="E31" s="13">
        <v>574214</v>
      </c>
      <c r="F31" s="14">
        <f t="shared" si="6"/>
        <v>1.325164714396465</v>
      </c>
      <c r="G31" s="13">
        <v>205426</v>
      </c>
      <c r="H31" s="14">
        <f t="shared" si="5"/>
        <v>179.52352672008413</v>
      </c>
      <c r="I31" s="13">
        <f t="shared" si="4"/>
        <v>368788</v>
      </c>
      <c r="J31" s="35" t="s">
        <v>60</v>
      </c>
    </row>
    <row r="32" spans="2:10" ht="15" customHeight="1">
      <c r="B32" s="29">
        <v>6</v>
      </c>
      <c r="C32" s="29">
        <v>6</v>
      </c>
      <c r="D32" s="12" t="s">
        <v>33</v>
      </c>
      <c r="E32" s="13">
        <v>272679</v>
      </c>
      <c r="F32" s="14">
        <f t="shared" si="6"/>
        <v>0.6292855784723356</v>
      </c>
      <c r="G32" s="13">
        <v>260420</v>
      </c>
      <c r="H32" s="14">
        <f t="shared" si="5"/>
        <v>4.707395745334453</v>
      </c>
      <c r="I32" s="13">
        <f t="shared" si="4"/>
        <v>12259</v>
      </c>
      <c r="J32" s="35" t="s">
        <v>61</v>
      </c>
    </row>
    <row r="33" spans="2:10" ht="15" customHeight="1">
      <c r="B33" s="29">
        <v>7</v>
      </c>
      <c r="C33" s="29">
        <v>5</v>
      </c>
      <c r="D33" s="15" t="s">
        <v>34</v>
      </c>
      <c r="E33" s="13">
        <v>225927</v>
      </c>
      <c r="F33" s="14">
        <f t="shared" si="6"/>
        <v>0.521391830274863</v>
      </c>
      <c r="G33" s="13">
        <v>360875</v>
      </c>
      <c r="H33" s="14">
        <f t="shared" si="5"/>
        <v>-37.3946657429858</v>
      </c>
      <c r="I33" s="13">
        <f t="shared" si="4"/>
        <v>-134948</v>
      </c>
      <c r="J33" s="35" t="s">
        <v>62</v>
      </c>
    </row>
    <row r="34" spans="2:18" ht="15" customHeight="1">
      <c r="B34" s="29">
        <v>8</v>
      </c>
      <c r="C34" s="29">
        <v>7</v>
      </c>
      <c r="D34" s="12" t="s">
        <v>30</v>
      </c>
      <c r="E34" s="13">
        <v>121669</v>
      </c>
      <c r="F34" s="14">
        <f t="shared" si="6"/>
        <v>0.2807863716940087</v>
      </c>
      <c r="G34" s="13">
        <v>248148</v>
      </c>
      <c r="H34" s="14">
        <f t="shared" si="5"/>
        <v>-50.96917968309235</v>
      </c>
      <c r="I34" s="49">
        <f t="shared" si="4"/>
        <v>-126479</v>
      </c>
      <c r="J34" s="31" t="s">
        <v>63</v>
      </c>
      <c r="L34" s="50"/>
      <c r="M34" s="51"/>
      <c r="N34" s="52"/>
      <c r="O34" s="51"/>
      <c r="P34" s="52"/>
      <c r="Q34" s="51"/>
      <c r="R34" s="53"/>
    </row>
    <row r="35" spans="2:18" ht="15" customHeight="1">
      <c r="B35" s="29">
        <v>9</v>
      </c>
      <c r="C35" s="29">
        <v>17</v>
      </c>
      <c r="D35" s="15" t="s">
        <v>58</v>
      </c>
      <c r="E35" s="13">
        <v>117177</v>
      </c>
      <c r="F35" s="14">
        <f t="shared" si="6"/>
        <v>0.27041978380679427</v>
      </c>
      <c r="G35" s="13">
        <v>1050</v>
      </c>
      <c r="H35" s="14">
        <f t="shared" si="5"/>
        <v>11059.714285714286</v>
      </c>
      <c r="I35" s="49">
        <f t="shared" si="4"/>
        <v>116127</v>
      </c>
      <c r="J35" s="59" t="s">
        <v>70</v>
      </c>
      <c r="L35" s="54"/>
      <c r="M35" s="51"/>
      <c r="N35" s="52"/>
      <c r="O35" s="51"/>
      <c r="P35" s="52"/>
      <c r="Q35" s="51"/>
      <c r="R35" s="55"/>
    </row>
    <row r="36" spans="2:18" ht="15" customHeight="1">
      <c r="B36" s="29">
        <v>10</v>
      </c>
      <c r="C36" s="29">
        <v>10</v>
      </c>
      <c r="D36" s="15" t="s">
        <v>40</v>
      </c>
      <c r="E36" s="13">
        <v>53856</v>
      </c>
      <c r="F36" s="14">
        <f t="shared" si="6"/>
        <v>0.12428828077778672</v>
      </c>
      <c r="G36" s="13">
        <v>50917</v>
      </c>
      <c r="H36" s="14">
        <f t="shared" si="5"/>
        <v>5.77213897126696</v>
      </c>
      <c r="I36" s="13">
        <f t="shared" si="4"/>
        <v>2939</v>
      </c>
      <c r="J36" s="31" t="s">
        <v>71</v>
      </c>
      <c r="L36" s="54"/>
      <c r="M36" s="51"/>
      <c r="N36" s="52"/>
      <c r="O36" s="51"/>
      <c r="P36" s="52"/>
      <c r="Q36" s="51"/>
      <c r="R36" s="32"/>
    </row>
    <row r="37" spans="2:10" ht="15" customHeight="1">
      <c r="B37" s="39"/>
      <c r="C37" s="40" t="s">
        <v>9</v>
      </c>
      <c r="D37" s="41"/>
      <c r="E37" s="13">
        <f>E38-SUM(E27:E36)</f>
        <v>230688</v>
      </c>
      <c r="F37" s="14">
        <f t="shared" si="6"/>
        <v>0.532379213385065</v>
      </c>
      <c r="G37" s="13">
        <f>G38-SUM(G27:G36)</f>
        <v>200288</v>
      </c>
      <c r="H37" s="14">
        <f t="shared" si="5"/>
        <v>15.178143473398297</v>
      </c>
      <c r="I37" s="13">
        <f t="shared" si="4"/>
        <v>30400</v>
      </c>
      <c r="J37" s="35"/>
    </row>
    <row r="38" spans="2:10" ht="15" customHeight="1">
      <c r="B38" s="39"/>
      <c r="C38" s="40" t="s">
        <v>10</v>
      </c>
      <c r="D38" s="42"/>
      <c r="E38" s="13">
        <v>43331519</v>
      </c>
      <c r="F38" s="14">
        <f>SUM(F27:F37)</f>
        <v>100.00000000000001</v>
      </c>
      <c r="G38" s="13">
        <v>42046576</v>
      </c>
      <c r="H38" s="14">
        <f t="shared" si="5"/>
        <v>3.055999137718124</v>
      </c>
      <c r="I38" s="13">
        <f t="shared" si="4"/>
        <v>1284943</v>
      </c>
      <c r="J38" s="35"/>
    </row>
    <row r="39" spans="4:10" ht="15" customHeight="1">
      <c r="D39" s="43"/>
      <c r="E39" s="44"/>
      <c r="F39" s="45"/>
      <c r="G39" s="44"/>
      <c r="H39" s="56"/>
      <c r="I39" s="44"/>
      <c r="J39" s="47"/>
    </row>
    <row r="40" spans="2:10" ht="15" customHeight="1">
      <c r="B40" s="18" t="s">
        <v>18</v>
      </c>
      <c r="C40" s="19"/>
      <c r="D40" s="19"/>
      <c r="E40" s="18"/>
      <c r="F40" s="18"/>
      <c r="G40" s="18"/>
      <c r="H40" s="18"/>
      <c r="I40" s="20"/>
      <c r="J40" s="21" t="s">
        <v>17</v>
      </c>
    </row>
    <row r="41" spans="2:10" ht="15" customHeight="1">
      <c r="B41" s="60" t="s">
        <v>5</v>
      </c>
      <c r="C41" s="60"/>
      <c r="D41" s="61" t="s">
        <v>22</v>
      </c>
      <c r="E41" s="63" t="str">
        <f>'元'!$D$1</f>
        <v>平成１6年</v>
      </c>
      <c r="F41" s="64"/>
      <c r="G41" s="22" t="str">
        <f>'元'!$E$1</f>
        <v>平成１5年</v>
      </c>
      <c r="H41" s="24" t="s">
        <v>6</v>
      </c>
      <c r="I41" s="23" t="s">
        <v>12</v>
      </c>
      <c r="J41" s="61" t="s">
        <v>23</v>
      </c>
    </row>
    <row r="42" spans="2:10" ht="15" customHeight="1">
      <c r="B42" s="26" t="str">
        <f>'元'!$B$1</f>
        <v>16年</v>
      </c>
      <c r="C42" s="26" t="str">
        <f>'元'!$C$1</f>
        <v>15年</v>
      </c>
      <c r="D42" s="62"/>
      <c r="E42" s="27" t="s">
        <v>7</v>
      </c>
      <c r="F42" s="26" t="s">
        <v>13</v>
      </c>
      <c r="G42" s="22" t="s">
        <v>8</v>
      </c>
      <c r="H42" s="28" t="str">
        <f>'元'!$F$1</f>
        <v>（16/15年）</v>
      </c>
      <c r="I42" s="28" t="str">
        <f>'元'!$G$1</f>
        <v>（16－15年）</v>
      </c>
      <c r="J42" s="62"/>
    </row>
    <row r="43" spans="2:10" ht="15" customHeight="1">
      <c r="B43" s="29">
        <v>1</v>
      </c>
      <c r="C43" s="29">
        <f>RANK(G43,$G$43:$G$52)</f>
        <v>1</v>
      </c>
      <c r="D43" s="15" t="s">
        <v>26</v>
      </c>
      <c r="E43" s="13">
        <v>7881036</v>
      </c>
      <c r="F43" s="14">
        <f aca="true" t="shared" si="7" ref="F43:F53">E43/E$54*100</f>
        <v>33.78030778644754</v>
      </c>
      <c r="G43" s="13">
        <v>7594430</v>
      </c>
      <c r="H43" s="14">
        <f>(E43/G43-1)*100</f>
        <v>3.7738974485247656</v>
      </c>
      <c r="I43" s="13">
        <f aca="true" t="shared" si="8" ref="I43:I54">E43-G43</f>
        <v>286606</v>
      </c>
      <c r="J43" s="31" t="s">
        <v>52</v>
      </c>
    </row>
    <row r="44" spans="2:10" ht="15" customHeight="1">
      <c r="B44" s="29">
        <v>2</v>
      </c>
      <c r="C44" s="29">
        <f>RANK(G44,$G$43:$G$52)</f>
        <v>2</v>
      </c>
      <c r="D44" s="30" t="s">
        <v>43</v>
      </c>
      <c r="E44" s="13">
        <v>3136620</v>
      </c>
      <c r="F44" s="14">
        <f t="shared" si="7"/>
        <v>13.444423932225035</v>
      </c>
      <c r="G44" s="13">
        <v>2907260</v>
      </c>
      <c r="H44" s="14">
        <f aca="true" t="shared" si="9" ref="H44:H54">(E44/G44-1)*100</f>
        <v>7.889215274863615</v>
      </c>
      <c r="I44" s="13">
        <f t="shared" si="8"/>
        <v>229360</v>
      </c>
      <c r="J44" s="35" t="s">
        <v>39</v>
      </c>
    </row>
    <row r="45" spans="2:10" ht="15" customHeight="1">
      <c r="B45" s="29">
        <v>3</v>
      </c>
      <c r="C45" s="29">
        <v>4</v>
      </c>
      <c r="D45" s="15" t="s">
        <v>28</v>
      </c>
      <c r="E45" s="33">
        <v>2663280</v>
      </c>
      <c r="F45" s="14">
        <f t="shared" si="7"/>
        <v>11.415557310167088</v>
      </c>
      <c r="G45" s="33">
        <v>2435855</v>
      </c>
      <c r="H45" s="14">
        <f t="shared" si="9"/>
        <v>9.336557389499788</v>
      </c>
      <c r="I45" s="13">
        <f t="shared" si="8"/>
        <v>227425</v>
      </c>
      <c r="J45" s="35" t="s">
        <v>64</v>
      </c>
    </row>
    <row r="46" spans="2:10" ht="15" customHeight="1">
      <c r="B46" s="29">
        <v>4</v>
      </c>
      <c r="C46" s="29">
        <v>3</v>
      </c>
      <c r="D46" s="12" t="s">
        <v>29</v>
      </c>
      <c r="E46" s="13">
        <v>2512071</v>
      </c>
      <c r="F46" s="14">
        <f t="shared" si="7"/>
        <v>10.767433566019626</v>
      </c>
      <c r="G46" s="13">
        <v>2480540</v>
      </c>
      <c r="H46" s="14">
        <f t="shared" si="9"/>
        <v>1.271134511033889</v>
      </c>
      <c r="I46" s="13">
        <f t="shared" si="8"/>
        <v>31531</v>
      </c>
      <c r="J46" s="35" t="s">
        <v>54</v>
      </c>
    </row>
    <row r="47" spans="2:10" ht="15" customHeight="1">
      <c r="B47" s="29">
        <v>5</v>
      </c>
      <c r="C47" s="29">
        <f>RANK(G47,$G$43:$G$52)</f>
        <v>5</v>
      </c>
      <c r="D47" s="15" t="s">
        <v>31</v>
      </c>
      <c r="E47" s="13">
        <v>1891337</v>
      </c>
      <c r="F47" s="14">
        <f t="shared" si="7"/>
        <v>8.106795348720185</v>
      </c>
      <c r="G47" s="13">
        <v>1545896</v>
      </c>
      <c r="H47" s="14">
        <f t="shared" si="9"/>
        <v>22.34568172761946</v>
      </c>
      <c r="I47" s="13">
        <f t="shared" si="8"/>
        <v>345441</v>
      </c>
      <c r="J47" s="35" t="s">
        <v>45</v>
      </c>
    </row>
    <row r="48" spans="2:10" ht="15" customHeight="1">
      <c r="B48" s="29">
        <v>6</v>
      </c>
      <c r="C48" s="29">
        <f>RANK(G48,$G$43:$G$52)</f>
        <v>6</v>
      </c>
      <c r="D48" s="15" t="s">
        <v>30</v>
      </c>
      <c r="E48" s="13">
        <v>1213991</v>
      </c>
      <c r="F48" s="14">
        <f t="shared" si="7"/>
        <v>5.2035023859778375</v>
      </c>
      <c r="G48" s="13">
        <v>1220631</v>
      </c>
      <c r="H48" s="14">
        <f t="shared" si="9"/>
        <v>-0.5439809410051066</v>
      </c>
      <c r="I48" s="13">
        <f t="shared" si="8"/>
        <v>-6640</v>
      </c>
      <c r="J48" s="31" t="s">
        <v>65</v>
      </c>
    </row>
    <row r="49" spans="2:10" ht="15" customHeight="1">
      <c r="B49" s="29">
        <v>7</v>
      </c>
      <c r="C49" s="29">
        <v>9</v>
      </c>
      <c r="D49" s="15" t="s">
        <v>36</v>
      </c>
      <c r="E49" s="13">
        <v>1116790</v>
      </c>
      <c r="F49" s="14">
        <f t="shared" si="7"/>
        <v>4.786871920497095</v>
      </c>
      <c r="G49" s="13">
        <v>866070</v>
      </c>
      <c r="H49" s="14">
        <f t="shared" si="9"/>
        <v>28.94916115325552</v>
      </c>
      <c r="I49" s="13">
        <f t="shared" si="8"/>
        <v>250720</v>
      </c>
      <c r="J49" s="35" t="s">
        <v>52</v>
      </c>
    </row>
    <row r="50" spans="2:10" ht="15" customHeight="1">
      <c r="B50" s="29">
        <v>8</v>
      </c>
      <c r="C50" s="29">
        <v>7</v>
      </c>
      <c r="D50" s="15" t="s">
        <v>33</v>
      </c>
      <c r="E50" s="13">
        <v>1100158</v>
      </c>
      <c r="F50" s="14">
        <f t="shared" si="7"/>
        <v>4.715582552055662</v>
      </c>
      <c r="G50" s="13">
        <v>1073298</v>
      </c>
      <c r="H50" s="14">
        <f t="shared" si="9"/>
        <v>2.502566854685284</v>
      </c>
      <c r="I50" s="13">
        <f t="shared" si="8"/>
        <v>26860</v>
      </c>
      <c r="J50" s="35" t="s">
        <v>44</v>
      </c>
    </row>
    <row r="51" spans="2:10" ht="15" customHeight="1">
      <c r="B51" s="29">
        <v>9</v>
      </c>
      <c r="C51" s="29">
        <v>8</v>
      </c>
      <c r="D51" s="15" t="s">
        <v>37</v>
      </c>
      <c r="E51" s="13">
        <v>672814</v>
      </c>
      <c r="F51" s="14">
        <f t="shared" si="7"/>
        <v>2.88386755282312</v>
      </c>
      <c r="G51" s="13">
        <v>1005197</v>
      </c>
      <c r="H51" s="14">
        <f t="shared" si="9"/>
        <v>-33.06645364043068</v>
      </c>
      <c r="I51" s="13">
        <f t="shared" si="8"/>
        <v>-332383</v>
      </c>
      <c r="J51" s="35" t="s">
        <v>46</v>
      </c>
    </row>
    <row r="52" spans="2:10" ht="15" customHeight="1">
      <c r="B52" s="29">
        <v>10</v>
      </c>
      <c r="C52" s="29">
        <v>11</v>
      </c>
      <c r="D52" s="15" t="s">
        <v>35</v>
      </c>
      <c r="E52" s="13">
        <v>367879</v>
      </c>
      <c r="F52" s="14">
        <f t="shared" si="7"/>
        <v>1.5768315039000624</v>
      </c>
      <c r="G52" s="13">
        <v>232559</v>
      </c>
      <c r="H52" s="14">
        <f t="shared" si="9"/>
        <v>58.187384706676596</v>
      </c>
      <c r="I52" s="13">
        <f t="shared" si="8"/>
        <v>135320</v>
      </c>
      <c r="J52" s="35" t="s">
        <v>66</v>
      </c>
    </row>
    <row r="53" spans="2:10" ht="15" customHeight="1">
      <c r="B53" s="39"/>
      <c r="C53" s="40" t="s">
        <v>19</v>
      </c>
      <c r="D53" s="41"/>
      <c r="E53" s="13">
        <f>E54-SUM(E43:E52)</f>
        <v>774291</v>
      </c>
      <c r="F53" s="14">
        <f t="shared" si="7"/>
        <v>3.3188261411667517</v>
      </c>
      <c r="G53" s="13">
        <f>G54-SUM(G43:G52)</f>
        <v>641439</v>
      </c>
      <c r="H53" s="14">
        <f t="shared" si="9"/>
        <v>20.71155635999682</v>
      </c>
      <c r="I53" s="13">
        <f t="shared" si="8"/>
        <v>132852</v>
      </c>
      <c r="J53" s="35"/>
    </row>
    <row r="54" spans="2:10" ht="15" customHeight="1">
      <c r="B54" s="39"/>
      <c r="C54" s="40" t="s">
        <v>20</v>
      </c>
      <c r="D54" s="42"/>
      <c r="E54" s="13">
        <v>23330267</v>
      </c>
      <c r="F54" s="14">
        <f>SUM(F43:F53)</f>
        <v>100</v>
      </c>
      <c r="G54" s="13">
        <v>22003175</v>
      </c>
      <c r="H54" s="14">
        <f t="shared" si="9"/>
        <v>6.031365927871768</v>
      </c>
      <c r="I54" s="13">
        <f t="shared" si="8"/>
        <v>1327092</v>
      </c>
      <c r="J54" s="35"/>
    </row>
    <row r="56" spans="4:11" ht="15">
      <c r="D56" s="54"/>
      <c r="E56" s="51"/>
      <c r="F56" s="52"/>
      <c r="G56" s="51"/>
      <c r="H56" s="57"/>
      <c r="I56" s="51"/>
      <c r="J56" s="32"/>
      <c r="K56" s="58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/>
  <pageMargins left="0.7874015748031497" right="0.5905511811023623" top="0.984251968503937" bottom="0.984251968503937" header="0.5118110236220472" footer="0.5118110236220472"/>
  <pageSetup firstPageNumber="14" useFirstPageNumber="1" horizontalDpi="300" verticalDpi="300" orientation="portrait" paperSize="9" scale="80" r:id="rId2"/>
  <headerFooter alignWithMargins="0">
    <oddFooter>&amp;C&amp;P</oddFooter>
  </headerFooter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"/>
  <sheetViews>
    <sheetView workbookViewId="0" topLeftCell="A1">
      <selection activeCell="D23" sqref="D23"/>
    </sheetView>
  </sheetViews>
  <sheetFormatPr defaultColWidth="9.00390625" defaultRowHeight="13.5"/>
  <cols>
    <col min="2" max="7" width="10.625" style="0" customWidth="1"/>
  </cols>
  <sheetData>
    <row r="1" spans="1:7" ht="15">
      <c r="A1" t="s">
        <v>21</v>
      </c>
      <c r="B1" s="4" t="s">
        <v>47</v>
      </c>
      <c r="C1" s="4" t="s">
        <v>41</v>
      </c>
      <c r="D1" s="9" t="s">
        <v>48</v>
      </c>
      <c r="E1" s="9" t="s">
        <v>42</v>
      </c>
      <c r="F1" s="10" t="s">
        <v>49</v>
      </c>
      <c r="G1" s="10" t="s">
        <v>50</v>
      </c>
    </row>
    <row r="2" ht="13.5">
      <c r="B2" s="11"/>
    </row>
    <row r="3" ht="13.5">
      <c r="A3" t="s">
        <v>11</v>
      </c>
    </row>
    <row r="4" spans="2:4" ht="13.5">
      <c r="B4" s="1" t="s">
        <v>14</v>
      </c>
      <c r="C4" s="1"/>
      <c r="D4" s="1"/>
    </row>
    <row r="5" spans="1:4" ht="13.5">
      <c r="A5">
        <v>14</v>
      </c>
      <c r="B5" s="2" t="s">
        <v>0</v>
      </c>
      <c r="C5" s="5" t="str">
        <f>'14輸移出入２'!E9</f>
        <v>平成１6年</v>
      </c>
      <c r="D5" s="2" t="s">
        <v>3</v>
      </c>
    </row>
    <row r="6" spans="2:4" ht="13.5">
      <c r="B6" s="5" t="str">
        <f>'14輸移出入２'!D11</f>
        <v>LNG（液化天然ガス）</v>
      </c>
      <c r="C6" s="5">
        <v>16389377</v>
      </c>
      <c r="D6" s="6">
        <f aca="true" t="shared" si="0" ref="D6:D12">C6/$C$12</f>
        <v>0.24585865431208218</v>
      </c>
    </row>
    <row r="7" spans="2:4" ht="13.5">
      <c r="B7" s="5" t="str">
        <f>'14輸移出入２'!D12</f>
        <v>鉄鉱石</v>
      </c>
      <c r="C7" s="5">
        <v>15781601</v>
      </c>
      <c r="D7" s="6">
        <f t="shared" si="0"/>
        <v>0.23674134683400172</v>
      </c>
    </row>
    <row r="8" spans="2:4" ht="13.5">
      <c r="B8" s="5" t="str">
        <f>'14輸移出入２'!D13</f>
        <v>砂利・砂</v>
      </c>
      <c r="C8" s="5">
        <v>7905634</v>
      </c>
      <c r="D8" s="6">
        <f t="shared" si="0"/>
        <v>0.11859319220760152</v>
      </c>
    </row>
    <row r="9" spans="2:4" ht="13.5">
      <c r="B9" s="5" t="str">
        <f>'14輸移出入２'!D14</f>
        <v>石炭</v>
      </c>
      <c r="C9" s="5">
        <v>7329578</v>
      </c>
      <c r="D9" s="6">
        <f t="shared" si="0"/>
        <v>0.10995171956538938</v>
      </c>
    </row>
    <row r="10" spans="2:4" ht="13.5">
      <c r="B10" s="5" t="str">
        <f>'14輸移出入２'!D15</f>
        <v>鋼材</v>
      </c>
      <c r="C10" s="5">
        <v>4908131</v>
      </c>
      <c r="D10" s="6">
        <f t="shared" si="0"/>
        <v>0.07362735525867849</v>
      </c>
    </row>
    <row r="11" spans="2:4" ht="13.5">
      <c r="B11" s="7" t="s">
        <v>1</v>
      </c>
      <c r="C11" s="8">
        <f>C12-SUM(C6:C10)</f>
        <v>14347465</v>
      </c>
      <c r="D11" s="6">
        <f t="shared" si="0"/>
        <v>0.2152277318222467</v>
      </c>
    </row>
    <row r="12" spans="2:4" ht="13.5">
      <c r="B12" s="3" t="s">
        <v>2</v>
      </c>
      <c r="C12" s="5">
        <v>66661786</v>
      </c>
      <c r="D12" s="6">
        <f t="shared" si="0"/>
        <v>1</v>
      </c>
    </row>
  </sheetData>
  <printOptions/>
  <pageMargins left="0.75" right="0.75" top="1" bottom="1" header="0.512" footer="0.512"/>
  <pageSetup fitToWidth="2" fitToHeight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2005-08-24T01:20:02Z</cp:lastPrinted>
  <dcterms:created xsi:type="dcterms:W3CDTF">1997-06-02T06:40:16Z</dcterms:created>
  <dcterms:modified xsi:type="dcterms:W3CDTF">2005-09-05T02:35:15Z</dcterms:modified>
  <cp:category/>
  <cp:version/>
  <cp:contentType/>
  <cp:contentStatus/>
</cp:coreProperties>
</file>