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9外貿コンテナ" sheetId="1" r:id="rId1"/>
  </sheets>
  <externalReferences>
    <externalReference r:id="rId4"/>
  </externalReferences>
  <definedNames>
    <definedName name="_xlnm.Print_Area" localSheetId="0">'9外貿コンテナ'!$A$1:$J$55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<sst xmlns="http://schemas.openxmlformats.org/spreadsheetml/2006/main" count="79" uniqueCount="40">
  <si>
    <t>外貿コンテナ個数は４１，７７８個</t>
  </si>
  <si>
    <t>■外貿航路別実入りコンテナ個数</t>
  </si>
  <si>
    <t>（単位：ＴＥＵ）</t>
  </si>
  <si>
    <t>航路名</t>
  </si>
  <si>
    <t>13年</t>
  </si>
  <si>
    <t>14年</t>
  </si>
  <si>
    <t>15年</t>
  </si>
  <si>
    <t>16年</t>
  </si>
  <si>
    <t>17年</t>
  </si>
  <si>
    <t>韓国航路</t>
  </si>
  <si>
    <t>輸出</t>
  </si>
  <si>
    <t>輸入</t>
  </si>
  <si>
    <t>計</t>
  </si>
  <si>
    <t>韓国・東南アジア航路</t>
  </si>
  <si>
    <t>東南アジア航路</t>
  </si>
  <si>
    <t>タイ航路</t>
  </si>
  <si>
    <t>上海航路</t>
  </si>
  <si>
    <t>合計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</si>
  <si>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</si>
  <si>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</si>
  <si>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</si>
  <si>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</si>
  <si>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</si>
  <si>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</si>
  <si>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数　　量</t>
  </si>
  <si>
    <t>構成比％</t>
  </si>
  <si>
    <t>染料・塗料・合成樹脂
・その他化学工業品</t>
  </si>
  <si>
    <t>化学薬品</t>
  </si>
  <si>
    <t>製造食品</t>
  </si>
  <si>
    <t>鉄鋼</t>
  </si>
  <si>
    <t>窯業品</t>
  </si>
  <si>
    <t>その他</t>
  </si>
  <si>
    <t>■輸入貨物主要品種別表</t>
  </si>
  <si>
    <t>石材</t>
  </si>
  <si>
    <t>（17/16年）</t>
  </si>
  <si>
    <t>（17-16年）</t>
  </si>
  <si>
    <t>平成17年</t>
  </si>
  <si>
    <t>平成16年</t>
  </si>
  <si>
    <t>17年</t>
  </si>
  <si>
    <t>16年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</si>
</sst>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17" xfId="0" applyBorder="1" applyAlignment="1">
      <alignment shrinkToFit="1"/>
    </xf>
    <xf numFmtId="0" fontId="3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9" xfId="0" applyNumberFormat="1" applyFont="1" applyBorder="1" applyAlignment="1" quotePrefix="1">
      <alignment horizontal="center" vertical="center" shrinkToFit="1"/>
    </xf>
    <xf numFmtId="0" fontId="7" fillId="0" borderId="18" xfId="0" applyFont="1" applyBorder="1" applyAlignment="1">
      <alignment horizontal="distributed" vertical="center" wrapText="1" shrinkToFit="1"/>
    </xf>
    <xf numFmtId="0" fontId="1" fillId="0" borderId="20" xfId="0" applyFont="1" applyBorder="1" applyAlignment="1">
      <alignment horizontal="distributed" vertical="center" wrapText="1"/>
    </xf>
    <xf numFmtId="176" fontId="6" fillId="0" borderId="19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distributed" vertical="center"/>
    </xf>
    <xf numFmtId="181" fontId="6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外貿コンテナの推移</a:t>
            </a:r>
          </a:p>
        </c:rich>
      </c:tx>
      <c:layout>
        <c:manualLayout>
          <c:xMode val="factor"/>
          <c:yMode val="factor"/>
          <c:x val="0.07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25"/>
          <c:w val="0.973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'9外貿コンテナ'!$E$20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'9外貿コンテナ'!$F$4:$J$4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'9外貿コンテナ'!$F$20:$J$20</c:f>
              <c:numCache>
                <c:ptCount val="5"/>
                <c:pt idx="0">
                  <c:v>28890</c:v>
                </c:pt>
                <c:pt idx="1">
                  <c:v>27906</c:v>
                </c:pt>
                <c:pt idx="2">
                  <c:v>23668</c:v>
                </c:pt>
                <c:pt idx="3">
                  <c:v>23105</c:v>
                </c:pt>
                <c:pt idx="4">
                  <c:v>20105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'9外貿コンテナ'!$E$21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'9外貿コンテナ'!$F$4:$J$4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'9外貿コンテナ'!$F$21:$J$21</c:f>
              <c:numCache>
                <c:ptCount val="5"/>
                <c:pt idx="0">
                  <c:v>15827</c:v>
                </c:pt>
                <c:pt idx="1">
                  <c:v>16802</c:v>
                </c:pt>
                <c:pt idx="2">
                  <c:v>18982</c:v>
                </c:pt>
                <c:pt idx="3">
                  <c:v>21706</c:v>
                </c:pt>
                <c:pt idx="4">
                  <c:v>21673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'9外貿コンテナ'!$E$22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'9外貿コンテナ'!$F$4:$J$4</c:f>
              <c:strCache>
                <c:ptCount val="5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</c:strCache>
            </c:strRef>
          </c:cat>
          <c:val>
            <c:numRef>
              <c:f>'9外貿コンテナ'!$F$22:$J$22</c:f>
              <c:numCache>
                <c:ptCount val="5"/>
                <c:pt idx="0">
                  <c:v>44717</c:v>
                </c:pt>
                <c:pt idx="1">
                  <c:v>44708</c:v>
                </c:pt>
                <c:pt idx="2">
                  <c:v>42650</c:v>
                </c:pt>
                <c:pt idx="3">
                  <c:v>44811</c:v>
                </c:pt>
                <c:pt idx="4">
                  <c:v>41778</c:v>
                </c:pt>
              </c:numCache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TEU</a:t>
                </a:r>
              </a:p>
            </c:rich>
          </c:tx>
          <c:layout>
            <c:manualLayout>
              <c:xMode val="factor"/>
              <c:yMode val="factor"/>
              <c:x val="0.048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4451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625"/>
          <c:y val="0.119"/>
          <c:w val="0.649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航路別コンテナ構成比(平成17年）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13475"/>
          <c:w val="0.452"/>
          <c:h val="0.8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('9外貿コンテナ'!$B$5,'9外貿コンテナ'!$B$8,'9外貿コンテナ'!$B$11,'9外貿コンテナ'!$B$14,'9外貿コンテナ'!$B$17)</c:f>
              <c:strCache>
                <c:ptCount val="5"/>
                <c:pt idx="0">
                  <c:v>韓国航路</c:v>
                </c:pt>
                <c:pt idx="1">
                  <c:v>韓国・東南アジア航路</c:v>
                </c:pt>
                <c:pt idx="2">
                  <c:v>東南アジア航路</c:v>
                </c:pt>
                <c:pt idx="3">
                  <c:v>タイ航路</c:v>
                </c:pt>
                <c:pt idx="4">
                  <c:v>上海航路</c:v>
                </c:pt>
              </c:strCache>
            </c:strRef>
          </c:cat>
          <c:val>
            <c:numRef>
              <c:f>('9外貿コンテナ'!$J$7,'9外貿コンテナ'!$J$10,'9外貿コンテナ'!$J$13,'9外貿コンテナ'!$J$16,'9外貿コンテナ'!$J$19)</c:f>
              <c:numCache>
                <c:ptCount val="5"/>
                <c:pt idx="0">
                  <c:v>5587</c:v>
                </c:pt>
                <c:pt idx="1">
                  <c:v>6566</c:v>
                </c:pt>
                <c:pt idx="2">
                  <c:v>19471</c:v>
                </c:pt>
                <c:pt idx="3">
                  <c:v>10110</c:v>
                </c:pt>
                <c:pt idx="4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28575</xdr:rowOff>
    </xdr:from>
    <xdr:to>
      <xdr:col>6</xdr:col>
      <xdr:colOff>790575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85750" y="4743450"/>
        <a:ext cx="3429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22</xdr:row>
      <xdr:rowOff>38100</xdr:rowOff>
    </xdr:from>
    <xdr:to>
      <xdr:col>10</xdr:col>
      <xdr:colOff>895350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3552825" y="4752975"/>
        <a:ext cx="4419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O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3.125" style="0" customWidth="1"/>
    <col min="4" max="4" width="9.25390625" style="0" customWidth="1"/>
    <col min="5" max="5" width="5.625" style="0" customWidth="1"/>
    <col min="6" max="11" width="13.625" style="0" customWidth="1"/>
    <col min="12" max="13" width="3.125" style="0" customWidth="1"/>
    <col min="14" max="15" width="7.625" style="0" customWidth="1"/>
    <col min="21" max="21" width="8.625" style="0" customWidth="1"/>
  </cols>
  <sheetData>
    <row r="1" spans="2:4" ht="24.75" customHeight="1">
      <c r="B1" s="1" t="s">
        <v>0</v>
      </c>
      <c r="D1" s="1"/>
    </row>
    <row r="2" ht="16.5" customHeight="1"/>
    <row r="3" spans="2:10" ht="16.5" customHeight="1" thickBot="1">
      <c r="B3" s="2" t="s">
        <v>1</v>
      </c>
      <c r="D3" s="3"/>
      <c r="E3" s="3"/>
      <c r="F3" s="3"/>
      <c r="G3" s="3"/>
      <c r="I3" s="3"/>
      <c r="J3" s="4" t="s">
        <v>2</v>
      </c>
    </row>
    <row r="4" spans="2:10" ht="16.5" customHeight="1" thickBot="1">
      <c r="B4" s="5" t="s">
        <v>3</v>
      </c>
      <c r="C4" s="6"/>
      <c r="D4" s="6"/>
      <c r="E4" s="7"/>
      <c r="F4" s="8" t="s">
        <v>4</v>
      </c>
      <c r="G4" s="9" t="s">
        <v>5</v>
      </c>
      <c r="H4" s="10" t="s">
        <v>6</v>
      </c>
      <c r="I4" s="11" t="s">
        <v>7</v>
      </c>
      <c r="J4" s="12" t="s">
        <v>8</v>
      </c>
    </row>
    <row r="5" spans="2:10" ht="16.5" customHeight="1">
      <c r="B5" s="13" t="s">
        <v>9</v>
      </c>
      <c r="C5" s="14"/>
      <c r="D5" s="15"/>
      <c r="E5" s="16" t="s">
        <v>10</v>
      </c>
      <c r="F5" s="17">
        <v>2282</v>
      </c>
      <c r="G5" s="18">
        <v>1905</v>
      </c>
      <c r="H5" s="19">
        <v>1939</v>
      </c>
      <c r="I5" s="20">
        <v>2494</v>
      </c>
      <c r="J5" s="21">
        <v>2626</v>
      </c>
    </row>
    <row r="6" spans="2:10" ht="16.5" customHeight="1">
      <c r="B6" s="22"/>
      <c r="D6" s="23"/>
      <c r="E6" s="24" t="s">
        <v>11</v>
      </c>
      <c r="F6" s="25">
        <v>4941</v>
      </c>
      <c r="G6" s="26">
        <v>2779</v>
      </c>
      <c r="H6" s="27">
        <v>2776</v>
      </c>
      <c r="I6" s="28">
        <v>3320</v>
      </c>
      <c r="J6" s="29">
        <v>2961</v>
      </c>
    </row>
    <row r="7" spans="2:10" ht="16.5" customHeight="1" thickBot="1">
      <c r="B7" s="22"/>
      <c r="D7" s="23"/>
      <c r="E7" s="30" t="s">
        <v>12</v>
      </c>
      <c r="F7" s="31">
        <f>SUM(F5:F6)</f>
        <v>7223</v>
      </c>
      <c r="G7" s="32">
        <f>SUM(G5:G6)</f>
        <v>4684</v>
      </c>
      <c r="H7" s="33">
        <f>SUM(H5:H6)</f>
        <v>4715</v>
      </c>
      <c r="I7" s="34">
        <f>SUM(I5:I6)</f>
        <v>5814</v>
      </c>
      <c r="J7" s="35">
        <f>SUM(J5:J6)</f>
        <v>5587</v>
      </c>
    </row>
    <row r="8" spans="2:10" ht="16.5" customHeight="1">
      <c r="B8" s="36" t="s">
        <v>13</v>
      </c>
      <c r="C8" s="37"/>
      <c r="D8" s="38"/>
      <c r="E8" s="16" t="s">
        <v>10</v>
      </c>
      <c r="F8" s="17">
        <v>1816</v>
      </c>
      <c r="G8" s="18">
        <v>1329</v>
      </c>
      <c r="H8" s="19">
        <v>2671</v>
      </c>
      <c r="I8" s="20">
        <v>3958</v>
      </c>
      <c r="J8" s="21">
        <v>3044</v>
      </c>
    </row>
    <row r="9" spans="2:10" ht="16.5" customHeight="1">
      <c r="B9" s="39"/>
      <c r="C9" s="40"/>
      <c r="D9" s="41"/>
      <c r="E9" s="24" t="s">
        <v>11</v>
      </c>
      <c r="F9" s="25">
        <v>295</v>
      </c>
      <c r="G9" s="26">
        <v>2693</v>
      </c>
      <c r="H9" s="27">
        <v>4250</v>
      </c>
      <c r="I9" s="28">
        <v>4299</v>
      </c>
      <c r="J9" s="29">
        <v>3522</v>
      </c>
    </row>
    <row r="10" spans="2:10" ht="16.5" customHeight="1" thickBot="1">
      <c r="B10" s="42"/>
      <c r="C10" s="43"/>
      <c r="D10" s="44"/>
      <c r="E10" s="30" t="s">
        <v>12</v>
      </c>
      <c r="F10" s="31">
        <f>SUM(F8:F9)</f>
        <v>2111</v>
      </c>
      <c r="G10" s="32">
        <f>SUM(G8:G9)</f>
        <v>4022</v>
      </c>
      <c r="H10" s="33">
        <f>SUM(H8:H9)</f>
        <v>6921</v>
      </c>
      <c r="I10" s="34">
        <f>SUM(I8:I9)</f>
        <v>8257</v>
      </c>
      <c r="J10" s="35">
        <f>SUM(J8:J9)</f>
        <v>6566</v>
      </c>
    </row>
    <row r="11" spans="2:10" ht="16.5" customHeight="1">
      <c r="B11" s="36" t="s">
        <v>14</v>
      </c>
      <c r="C11" s="37"/>
      <c r="D11" s="38"/>
      <c r="E11" s="16" t="s">
        <v>10</v>
      </c>
      <c r="F11" s="17">
        <v>11931</v>
      </c>
      <c r="G11" s="18">
        <v>13740</v>
      </c>
      <c r="H11" s="19">
        <v>12277</v>
      </c>
      <c r="I11" s="20">
        <v>11774</v>
      </c>
      <c r="J11" s="21">
        <v>9103</v>
      </c>
    </row>
    <row r="12" spans="2:10" ht="16.5" customHeight="1">
      <c r="B12" s="39"/>
      <c r="C12" s="45"/>
      <c r="D12" s="41"/>
      <c r="E12" s="24" t="s">
        <v>11</v>
      </c>
      <c r="F12" s="25">
        <v>6020</v>
      </c>
      <c r="G12" s="26">
        <v>7175</v>
      </c>
      <c r="H12" s="27">
        <v>7500</v>
      </c>
      <c r="I12" s="28">
        <v>8728</v>
      </c>
      <c r="J12" s="29">
        <v>10368</v>
      </c>
    </row>
    <row r="13" spans="2:10" ht="16.5" customHeight="1" thickBot="1">
      <c r="B13" s="42"/>
      <c r="C13" s="43"/>
      <c r="D13" s="44"/>
      <c r="E13" s="30" t="s">
        <v>12</v>
      </c>
      <c r="F13" s="31">
        <f>SUM(F11:F12)</f>
        <v>17951</v>
      </c>
      <c r="G13" s="32">
        <f>SUM(G11:G12)</f>
        <v>20915</v>
      </c>
      <c r="H13" s="33">
        <f>SUM(H11:H12)</f>
        <v>19777</v>
      </c>
      <c r="I13" s="34">
        <f>SUM(I11:I12)</f>
        <v>20502</v>
      </c>
      <c r="J13" s="35">
        <f>SUM(J11:J12)</f>
        <v>19471</v>
      </c>
    </row>
    <row r="14" spans="2:10" ht="16.5" customHeight="1">
      <c r="B14" s="13" t="s">
        <v>15</v>
      </c>
      <c r="C14" s="14"/>
      <c r="D14" s="15"/>
      <c r="E14" s="16" t="s">
        <v>10</v>
      </c>
      <c r="F14" s="17">
        <v>10729</v>
      </c>
      <c r="G14" s="18">
        <v>8463</v>
      </c>
      <c r="H14" s="19">
        <v>5927</v>
      </c>
      <c r="I14" s="20">
        <v>4567</v>
      </c>
      <c r="J14" s="21">
        <v>5332</v>
      </c>
    </row>
    <row r="15" spans="2:10" ht="16.5" customHeight="1">
      <c r="B15" s="46"/>
      <c r="D15" s="47"/>
      <c r="E15" s="24" t="s">
        <v>11</v>
      </c>
      <c r="F15" s="25">
        <v>4273</v>
      </c>
      <c r="G15" s="26">
        <v>3865</v>
      </c>
      <c r="H15" s="27">
        <v>4194</v>
      </c>
      <c r="I15" s="28">
        <v>5218</v>
      </c>
      <c r="J15" s="29">
        <v>4778</v>
      </c>
    </row>
    <row r="16" spans="2:10" ht="16.5" customHeight="1" thickBot="1">
      <c r="B16" s="46"/>
      <c r="D16" s="47"/>
      <c r="E16" s="30" t="s">
        <v>12</v>
      </c>
      <c r="F16" s="31">
        <f>SUM(F14:F15)</f>
        <v>15002</v>
      </c>
      <c r="G16" s="32">
        <f>SUM(G14:G15)</f>
        <v>12328</v>
      </c>
      <c r="H16" s="33">
        <f>SUM(H14:H15)</f>
        <v>10121</v>
      </c>
      <c r="I16" s="34">
        <f>SUM(I14:I15)</f>
        <v>9785</v>
      </c>
      <c r="J16" s="35">
        <f>SUM(J14:J15)</f>
        <v>10110</v>
      </c>
    </row>
    <row r="17" spans="2:10" ht="16.5" customHeight="1">
      <c r="B17" s="13" t="s">
        <v>16</v>
      </c>
      <c r="C17" s="14"/>
      <c r="D17" s="15"/>
      <c r="E17" s="16" t="s">
        <v>10</v>
      </c>
      <c r="F17" s="17">
        <v>2132</v>
      </c>
      <c r="G17" s="18">
        <v>2469</v>
      </c>
      <c r="H17" s="19">
        <v>854</v>
      </c>
      <c r="I17" s="20">
        <v>312</v>
      </c>
      <c r="J17" s="20">
        <v>0</v>
      </c>
    </row>
    <row r="18" spans="2:10" ht="16.5" customHeight="1">
      <c r="B18" s="46"/>
      <c r="D18" s="47"/>
      <c r="E18" s="24" t="s">
        <v>11</v>
      </c>
      <c r="F18" s="25">
        <v>298</v>
      </c>
      <c r="G18" s="26">
        <v>290</v>
      </c>
      <c r="H18" s="27">
        <v>262</v>
      </c>
      <c r="I18" s="28">
        <v>141</v>
      </c>
      <c r="J18" s="28">
        <v>44</v>
      </c>
    </row>
    <row r="19" spans="2:10" ht="16.5" customHeight="1" thickBot="1">
      <c r="B19" s="46"/>
      <c r="D19" s="47"/>
      <c r="E19" s="30" t="s">
        <v>12</v>
      </c>
      <c r="F19" s="31">
        <f>SUM(F17:F18)</f>
        <v>2430</v>
      </c>
      <c r="G19" s="32">
        <f>SUM(G17:G18)</f>
        <v>2759</v>
      </c>
      <c r="H19" s="33">
        <f>SUM(H17:H18)</f>
        <v>1116</v>
      </c>
      <c r="I19" s="34">
        <f>SUM(I17:I18)</f>
        <v>453</v>
      </c>
      <c r="J19" s="34">
        <f>SUM(J17:J18)</f>
        <v>44</v>
      </c>
    </row>
    <row r="20" spans="2:10" ht="16.5" customHeight="1">
      <c r="B20" s="13" t="s">
        <v>17</v>
      </c>
      <c r="C20" s="14"/>
      <c r="D20" s="15"/>
      <c r="E20" s="48" t="s">
        <v>10</v>
      </c>
      <c r="F20" s="17">
        <f aca="true" t="shared" si="0" ref="F20:G22">F5+F17+F8+F11+F14</f>
        <v>28890</v>
      </c>
      <c r="G20" s="18">
        <f t="shared" si="0"/>
        <v>27906</v>
      </c>
      <c r="H20" s="19">
        <v>23668</v>
      </c>
      <c r="I20" s="20">
        <f>+I5+I8+I11+I14+I17</f>
        <v>23105</v>
      </c>
      <c r="J20" s="49">
        <f>+J5+J8+J11+J14+J17</f>
        <v>20105</v>
      </c>
    </row>
    <row r="21" spans="2:10" ht="16.5" customHeight="1">
      <c r="B21" s="50"/>
      <c r="C21" s="51"/>
      <c r="D21" s="47"/>
      <c r="E21" s="52" t="s">
        <v>11</v>
      </c>
      <c r="F21" s="25">
        <f t="shared" si="0"/>
        <v>15827</v>
      </c>
      <c r="G21" s="26">
        <f t="shared" si="0"/>
        <v>16802</v>
      </c>
      <c r="H21" s="27">
        <v>18982</v>
      </c>
      <c r="I21" s="53">
        <f>+I6+I9+I12+I15+I18</f>
        <v>21706</v>
      </c>
      <c r="J21" s="54">
        <f>+J6+J9+J12+J15+J18</f>
        <v>21673</v>
      </c>
    </row>
    <row r="22" spans="2:10" ht="16.5" customHeight="1" thickBot="1">
      <c r="B22" s="55"/>
      <c r="C22" s="56"/>
      <c r="D22" s="57"/>
      <c r="E22" s="58" t="s">
        <v>12</v>
      </c>
      <c r="F22" s="31">
        <f t="shared" si="0"/>
        <v>44717</v>
      </c>
      <c r="G22" s="32">
        <f t="shared" si="0"/>
        <v>44708</v>
      </c>
      <c r="H22" s="33">
        <f>H7+H19+H10+H13+H16</f>
        <v>42650</v>
      </c>
      <c r="I22" s="34">
        <f>I7+I19+I10+I13+I16</f>
        <v>44811</v>
      </c>
      <c r="J22" s="35">
        <f>J7+J19+J10+J13+J16</f>
        <v>41778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59" t="s">
        <v>18</v>
      </c>
      <c r="D35" s="59"/>
      <c r="E35" s="60"/>
      <c r="F35" s="60"/>
      <c r="G35" s="59"/>
      <c r="H35" s="59"/>
      <c r="I35" s="59"/>
      <c r="J35" s="61" t="s">
        <v>19</v>
      </c>
    </row>
    <row r="36" spans="2:11" ht="16.5" customHeight="1">
      <c r="B36" s="62" t="s">
        <v>20</v>
      </c>
      <c r="C36" s="62"/>
      <c r="D36" s="63" t="s">
        <v>21</v>
      </c>
      <c r="E36" s="64"/>
      <c r="F36" s="65" t="s">
        <v>36</v>
      </c>
      <c r="G36" s="66"/>
      <c r="H36" s="67" t="s">
        <v>37</v>
      </c>
      <c r="I36" s="68" t="s">
        <v>22</v>
      </c>
      <c r="J36" s="69" t="s">
        <v>23</v>
      </c>
      <c r="K36" s="70"/>
    </row>
    <row r="37" spans="2:11" ht="16.5" customHeight="1">
      <c r="B37" s="71" t="s">
        <v>38</v>
      </c>
      <c r="C37" s="71" t="s">
        <v>39</v>
      </c>
      <c r="D37" s="72"/>
      <c r="E37" s="73"/>
      <c r="F37" s="74" t="s">
        <v>24</v>
      </c>
      <c r="G37" s="71" t="s">
        <v>25</v>
      </c>
      <c r="H37" s="67" t="s">
        <v>24</v>
      </c>
      <c r="I37" s="75" t="s">
        <v>34</v>
      </c>
      <c r="J37" s="75" t="s">
        <v>35</v>
      </c>
      <c r="K37" s="70"/>
    </row>
    <row r="38" spans="2:11" ht="16.5" customHeight="1">
      <c r="B38" s="76">
        <v>1</v>
      </c>
      <c r="C38" s="76">
        <v>1</v>
      </c>
      <c r="D38" s="77" t="s">
        <v>26</v>
      </c>
      <c r="E38" s="78"/>
      <c r="F38" s="79">
        <v>195328</v>
      </c>
      <c r="G38" s="80">
        <f>F38/F$44*100</f>
        <v>67.14886829295124</v>
      </c>
      <c r="H38" s="79">
        <v>241552</v>
      </c>
      <c r="I38" s="80">
        <f aca="true" t="shared" si="1" ref="I38:I44">(F38/H38-1)*100</f>
        <v>-19.136252235543484</v>
      </c>
      <c r="J38" s="79">
        <f aca="true" t="shared" si="2" ref="J38:J44">F38-H38</f>
        <v>-46224</v>
      </c>
      <c r="K38" s="70"/>
    </row>
    <row r="39" spans="2:11" ht="16.5" customHeight="1">
      <c r="B39" s="76">
        <v>2</v>
      </c>
      <c r="C39" s="76">
        <v>2</v>
      </c>
      <c r="D39" s="81" t="s">
        <v>27</v>
      </c>
      <c r="E39" s="82"/>
      <c r="F39" s="79">
        <v>39892</v>
      </c>
      <c r="G39" s="80">
        <f>F39/F$44*100</f>
        <v>13.713869255521024</v>
      </c>
      <c r="H39" s="79">
        <v>48702</v>
      </c>
      <c r="I39" s="80">
        <f t="shared" si="1"/>
        <v>-18.089606176337725</v>
      </c>
      <c r="J39" s="79">
        <f t="shared" si="2"/>
        <v>-8810</v>
      </c>
      <c r="K39" s="70"/>
    </row>
    <row r="40" spans="2:11" ht="16.5" customHeight="1">
      <c r="B40" s="76">
        <v>3</v>
      </c>
      <c r="C40" s="76">
        <v>3</v>
      </c>
      <c r="D40" s="83" t="s">
        <v>28</v>
      </c>
      <c r="E40" s="84"/>
      <c r="F40" s="79">
        <v>21765</v>
      </c>
      <c r="G40" s="80">
        <f>F40/F$44*100</f>
        <v>7.48226121393801</v>
      </c>
      <c r="H40" s="79">
        <v>24442</v>
      </c>
      <c r="I40" s="80">
        <f t="shared" si="1"/>
        <v>-10.95245888225186</v>
      </c>
      <c r="J40" s="79">
        <f t="shared" si="2"/>
        <v>-2677</v>
      </c>
      <c r="K40" s="70"/>
    </row>
    <row r="41" spans="2:11" ht="16.5" customHeight="1">
      <c r="B41" s="76">
        <v>4</v>
      </c>
      <c r="C41" s="76">
        <v>4</v>
      </c>
      <c r="D41" s="85" t="s">
        <v>29</v>
      </c>
      <c r="E41" s="84"/>
      <c r="F41" s="79">
        <v>6267</v>
      </c>
      <c r="G41" s="80">
        <f>F41/F$44*100</f>
        <v>2.154437446714887</v>
      </c>
      <c r="H41" s="79">
        <v>7720</v>
      </c>
      <c r="I41" s="80">
        <f t="shared" si="1"/>
        <v>-18.821243523316067</v>
      </c>
      <c r="J41" s="79">
        <f t="shared" si="2"/>
        <v>-1453</v>
      </c>
      <c r="K41" s="70"/>
    </row>
    <row r="42" spans="2:11" ht="16.5" customHeight="1">
      <c r="B42" s="76">
        <v>5</v>
      </c>
      <c r="C42" s="76">
        <v>5</v>
      </c>
      <c r="D42" s="85" t="s">
        <v>30</v>
      </c>
      <c r="E42" s="84"/>
      <c r="F42" s="79">
        <v>3592</v>
      </c>
      <c r="G42" s="80">
        <f>F42/F$44*100</f>
        <v>1.2348395258656253</v>
      </c>
      <c r="H42" s="79">
        <v>4089</v>
      </c>
      <c r="I42" s="80">
        <f t="shared" si="1"/>
        <v>-12.154561017363664</v>
      </c>
      <c r="J42" s="79">
        <f t="shared" si="2"/>
        <v>-497</v>
      </c>
      <c r="K42" s="70"/>
    </row>
    <row r="43" spans="2:11" ht="16.5" customHeight="1">
      <c r="B43" s="86"/>
      <c r="C43" s="87"/>
      <c r="D43" s="88" t="s">
        <v>31</v>
      </c>
      <c r="E43" s="84"/>
      <c r="F43" s="79">
        <f>F44-SUM(F38:F42)</f>
        <v>24044</v>
      </c>
      <c r="G43" s="89">
        <f>F43/F44*100</f>
        <v>8.265724265009213</v>
      </c>
      <c r="H43" s="79">
        <f>H44-SUM(H38:H42)</f>
        <v>25149</v>
      </c>
      <c r="I43" s="80">
        <f t="shared" si="1"/>
        <v>-4.393812875263425</v>
      </c>
      <c r="J43" s="79">
        <f t="shared" si="2"/>
        <v>-1105</v>
      </c>
      <c r="K43" s="70"/>
    </row>
    <row r="44" spans="2:11" ht="16.5" customHeight="1">
      <c r="B44" s="86"/>
      <c r="C44" s="87"/>
      <c r="D44" s="88" t="s">
        <v>17</v>
      </c>
      <c r="E44" s="84"/>
      <c r="F44" s="79">
        <v>290888</v>
      </c>
      <c r="G44" s="89">
        <f>SUM(G38:G43)</f>
        <v>99.99999999999999</v>
      </c>
      <c r="H44" s="79">
        <v>351654</v>
      </c>
      <c r="I44" s="80">
        <f t="shared" si="1"/>
        <v>-17.28005368913762</v>
      </c>
      <c r="J44" s="79">
        <f t="shared" si="2"/>
        <v>-60766</v>
      </c>
      <c r="K44" s="70"/>
    </row>
    <row r="45" ht="16.5" customHeight="1"/>
    <row r="46" spans="2:10" ht="16.5" customHeight="1">
      <c r="B46" s="59" t="s">
        <v>32</v>
      </c>
      <c r="D46" s="59"/>
      <c r="E46" s="60"/>
      <c r="F46" s="60"/>
      <c r="G46" s="59"/>
      <c r="H46" s="59"/>
      <c r="I46" s="59"/>
      <c r="J46" s="61" t="s">
        <v>19</v>
      </c>
    </row>
    <row r="47" spans="2:10" ht="16.5" customHeight="1">
      <c r="B47" s="62" t="s">
        <v>20</v>
      </c>
      <c r="C47" s="62"/>
      <c r="D47" s="63" t="s">
        <v>21</v>
      </c>
      <c r="E47" s="64"/>
      <c r="F47" s="65" t="s">
        <v>36</v>
      </c>
      <c r="G47" s="66"/>
      <c r="H47" s="67" t="s">
        <v>37</v>
      </c>
      <c r="I47" s="68" t="s">
        <v>22</v>
      </c>
      <c r="J47" s="69" t="s">
        <v>23</v>
      </c>
    </row>
    <row r="48" spans="2:15" ht="16.5" customHeight="1">
      <c r="B48" s="71" t="s">
        <v>38</v>
      </c>
      <c r="C48" s="71" t="s">
        <v>39</v>
      </c>
      <c r="D48" s="72"/>
      <c r="E48" s="73"/>
      <c r="F48" s="74" t="s">
        <v>24</v>
      </c>
      <c r="G48" s="71" t="s">
        <v>25</v>
      </c>
      <c r="H48" s="67" t="s">
        <v>24</v>
      </c>
      <c r="I48" s="75" t="s">
        <v>34</v>
      </c>
      <c r="J48" s="75" t="s">
        <v>35</v>
      </c>
      <c r="N48" t="s">
        <v>34</v>
      </c>
      <c r="O48" t="s">
        <v>35</v>
      </c>
    </row>
    <row r="49" spans="2:10" ht="16.5" customHeight="1">
      <c r="B49" s="76">
        <v>1</v>
      </c>
      <c r="C49" s="76">
        <v>1</v>
      </c>
      <c r="D49" s="83" t="s">
        <v>33</v>
      </c>
      <c r="E49" s="90"/>
      <c r="F49" s="79">
        <v>122713</v>
      </c>
      <c r="G49" s="80">
        <f aca="true" t="shared" si="3" ref="G49:G54">F49/F$55*100</f>
        <v>40.997123489497895</v>
      </c>
      <c r="H49" s="79">
        <v>88855</v>
      </c>
      <c r="I49" s="80">
        <f aca="true" t="shared" si="4" ref="I49:I55">(F49/H49-1)*100</f>
        <v>38.10477744640144</v>
      </c>
      <c r="J49" s="79">
        <f aca="true" t="shared" si="5" ref="J49:J55">F49-H49</f>
        <v>33858</v>
      </c>
    </row>
    <row r="50" spans="2:10" ht="16.5" customHeight="1">
      <c r="B50" s="76">
        <v>2</v>
      </c>
      <c r="C50" s="76">
        <v>2</v>
      </c>
      <c r="D50" s="77" t="s">
        <v>26</v>
      </c>
      <c r="E50" s="78"/>
      <c r="F50" s="79">
        <v>56424</v>
      </c>
      <c r="G50" s="80">
        <f t="shared" si="3"/>
        <v>18.850665339217763</v>
      </c>
      <c r="H50" s="79">
        <v>34557</v>
      </c>
      <c r="I50" s="80">
        <f t="shared" si="4"/>
        <v>63.278062331799646</v>
      </c>
      <c r="J50" s="79">
        <f t="shared" si="5"/>
        <v>21867</v>
      </c>
    </row>
    <row r="51" spans="2:10" ht="16.5" customHeight="1">
      <c r="B51" s="76">
        <v>3</v>
      </c>
      <c r="C51" s="76">
        <v>3</v>
      </c>
      <c r="D51" s="85" t="s">
        <v>27</v>
      </c>
      <c r="E51" s="84"/>
      <c r="F51" s="79">
        <v>18220</v>
      </c>
      <c r="G51" s="80">
        <f t="shared" si="3"/>
        <v>6.087110493416767</v>
      </c>
      <c r="H51" s="79">
        <v>24997</v>
      </c>
      <c r="I51" s="80">
        <f t="shared" si="4"/>
        <v>-27.111253350402052</v>
      </c>
      <c r="J51" s="79">
        <f t="shared" si="5"/>
        <v>-6777</v>
      </c>
    </row>
    <row r="52" spans="2:10" ht="16.5" customHeight="1">
      <c r="B52" s="76">
        <v>4</v>
      </c>
      <c r="C52" s="76">
        <v>4</v>
      </c>
      <c r="D52" s="83" t="s">
        <v>30</v>
      </c>
      <c r="E52" s="90"/>
      <c r="F52" s="79">
        <v>14726</v>
      </c>
      <c r="G52" s="80">
        <f t="shared" si="3"/>
        <v>4.919801818115</v>
      </c>
      <c r="H52" s="79">
        <v>18554</v>
      </c>
      <c r="I52" s="80">
        <f t="shared" si="4"/>
        <v>-20.631669720814916</v>
      </c>
      <c r="J52" s="79">
        <f t="shared" si="5"/>
        <v>-3828</v>
      </c>
    </row>
    <row r="53" spans="2:10" ht="16.5" customHeight="1">
      <c r="B53" s="76">
        <v>5</v>
      </c>
      <c r="C53" s="76">
        <v>8</v>
      </c>
      <c r="D53" s="83" t="s">
        <v>29</v>
      </c>
      <c r="E53" s="90"/>
      <c r="F53" s="79">
        <v>12016</v>
      </c>
      <c r="G53" s="80">
        <f t="shared" si="3"/>
        <v>4.014419302354328</v>
      </c>
      <c r="H53" s="79">
        <v>8763</v>
      </c>
      <c r="I53" s="80">
        <f t="shared" si="4"/>
        <v>37.12199018600937</v>
      </c>
      <c r="J53" s="79">
        <f t="shared" si="5"/>
        <v>3253</v>
      </c>
    </row>
    <row r="54" spans="2:10" ht="16.5" customHeight="1">
      <c r="B54" s="86"/>
      <c r="C54" s="87"/>
      <c r="D54" s="88" t="s">
        <v>31</v>
      </c>
      <c r="E54" s="84"/>
      <c r="F54" s="79">
        <f>F55-SUM(F49:F53)</f>
        <v>75222</v>
      </c>
      <c r="G54" s="80">
        <f t="shared" si="3"/>
        <v>25.130879557398245</v>
      </c>
      <c r="H54" s="79">
        <f>H55-SUM(H49:H53)</f>
        <v>96060</v>
      </c>
      <c r="I54" s="80">
        <f t="shared" si="4"/>
        <v>-21.69269206745784</v>
      </c>
      <c r="J54" s="79">
        <f t="shared" si="5"/>
        <v>-20838</v>
      </c>
    </row>
    <row r="55" spans="2:10" ht="16.5" customHeight="1">
      <c r="B55" s="86"/>
      <c r="C55" s="87"/>
      <c r="D55" s="88" t="s">
        <v>17</v>
      </c>
      <c r="E55" s="84"/>
      <c r="F55" s="79">
        <v>299321</v>
      </c>
      <c r="G55" s="89">
        <f>SUM(G49:G54)</f>
        <v>100</v>
      </c>
      <c r="H55" s="79">
        <v>271786</v>
      </c>
      <c r="I55" s="80">
        <f t="shared" si="4"/>
        <v>10.131132582252222</v>
      </c>
      <c r="J55" s="79">
        <f t="shared" si="5"/>
        <v>27535</v>
      </c>
    </row>
    <row r="56" ht="16.5" customHeight="1">
      <c r="B56" s="2"/>
    </row>
    <row r="61" spans="4:9" ht="14.25">
      <c r="D61" s="91"/>
      <c r="E61" s="92"/>
      <c r="F61" s="93"/>
      <c r="G61" s="94"/>
      <c r="H61" s="93"/>
      <c r="I61" s="95"/>
    </row>
    <row r="62" spans="4:9" ht="13.5">
      <c r="D62" s="95"/>
      <c r="E62" s="95"/>
      <c r="F62" s="95"/>
      <c r="G62" s="95"/>
      <c r="H62" s="95"/>
      <c r="I62" s="95"/>
    </row>
    <row r="66" spans="4:8" ht="14.25">
      <c r="D66" s="96"/>
      <c r="E66" s="97"/>
      <c r="F66" s="93"/>
      <c r="G66" s="94"/>
      <c r="H66" s="93"/>
    </row>
  </sheetData>
  <mergeCells count="33">
    <mergeCell ref="D54:E54"/>
    <mergeCell ref="D55:E55"/>
    <mergeCell ref="D61:E61"/>
    <mergeCell ref="D66:E66"/>
    <mergeCell ref="D50:E50"/>
    <mergeCell ref="D51:E51"/>
    <mergeCell ref="D52:E52"/>
    <mergeCell ref="D53:E53"/>
    <mergeCell ref="B47:C47"/>
    <mergeCell ref="D47:E48"/>
    <mergeCell ref="F47:G47"/>
    <mergeCell ref="D49:E49"/>
    <mergeCell ref="D41:E41"/>
    <mergeCell ref="D42:E42"/>
    <mergeCell ref="D43:E43"/>
    <mergeCell ref="D44:E44"/>
    <mergeCell ref="F36:G36"/>
    <mergeCell ref="D38:E38"/>
    <mergeCell ref="D39:E39"/>
    <mergeCell ref="D40:E40"/>
    <mergeCell ref="B14:D14"/>
    <mergeCell ref="B17:D17"/>
    <mergeCell ref="B20:D20"/>
    <mergeCell ref="B36:C36"/>
    <mergeCell ref="D36:E37"/>
    <mergeCell ref="B13:D13"/>
    <mergeCell ref="B12:D12"/>
    <mergeCell ref="B4:D4"/>
    <mergeCell ref="B5:D5"/>
    <mergeCell ref="B8:D8"/>
    <mergeCell ref="B11:D11"/>
    <mergeCell ref="B10:D10"/>
    <mergeCell ref="B9:D9"/>
  </mergeCells>
  <printOptions horizontalCentered="1" verticalCentered="1"/>
  <pageMargins left="0.7874015748031497" right="0.5905511811023623" top="0.984251968503937" bottom="0.984251968503937" header="0.5118110236220472" footer="0.5118110236220472"/>
  <pageSetup firstPageNumber="9" useFirstPageNumber="1" horizontalDpi="300" verticalDpi="3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2006-10-25T05:38:52Z</dcterms:created>
  <dcterms:modified xsi:type="dcterms:W3CDTF">2006-10-25T05:46:12Z</dcterms:modified>
  <cp:category/>
  <cp:version/>
  <cp:contentType/>
  <cp:contentStatus/>
</cp:coreProperties>
</file>