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90" windowWidth="7680" windowHeight="8715" tabRatio="647" activeTab="0"/>
  </bookViews>
  <sheets>
    <sheet name="5輸移出入" sheetId="1" r:id="rId1"/>
    <sheet name="データ" sheetId="2" r:id="rId2"/>
  </sheets>
  <definedNames>
    <definedName name="_xlnm.Print_Area" localSheetId="0">'5輸移出入'!$A$1:$K$54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<sst xmlns="http://schemas.openxmlformats.org/spreadsheetml/2006/main" count="110" uniqueCount="74">
  <si>
    <t>相手先（上位３つ）</t>
  </si>
  <si>
    <t>区　　分</t>
  </si>
  <si>
    <t>計</t>
  </si>
  <si>
    <t>構成比</t>
  </si>
  <si>
    <t>その他</t>
  </si>
  <si>
    <t>　　　　（単位：トン）</t>
  </si>
  <si>
    <t>順位</t>
  </si>
  <si>
    <t>増減率％</t>
  </si>
  <si>
    <t>数　　量</t>
  </si>
  <si>
    <t>数　　量</t>
  </si>
  <si>
    <t>　　　　（単位：トン）</t>
  </si>
  <si>
    <t>そ　　の　　他</t>
  </si>
  <si>
    <t>合　　　　　計</t>
  </si>
  <si>
    <t>増減数</t>
  </si>
  <si>
    <t>構成比％</t>
  </si>
  <si>
    <t>■取扱貨物主要品種別表（外貿・内貿）</t>
  </si>
  <si>
    <t>品　　　種</t>
  </si>
  <si>
    <t>（１）取扱貨物主要品種（外貿・内貿）</t>
  </si>
  <si>
    <t>■外貿貨物主要品種別表</t>
  </si>
  <si>
    <t>◎千葉港</t>
  </si>
  <si>
    <t>◎共通</t>
  </si>
  <si>
    <t>セメント</t>
  </si>
  <si>
    <t>化学薬品</t>
  </si>
  <si>
    <t>鉄鉱石</t>
  </si>
  <si>
    <t>重油</t>
  </si>
  <si>
    <t>原油</t>
  </si>
  <si>
    <t>■内貿貨物主要品種別表</t>
  </si>
  <si>
    <t>石炭</t>
  </si>
  <si>
    <t>非金属鉱物</t>
  </si>
  <si>
    <t>石油製品</t>
  </si>
  <si>
    <t>LNG(液化天然ガス)</t>
  </si>
  <si>
    <t>鋼材</t>
  </si>
  <si>
    <t>完成自動車</t>
  </si>
  <si>
    <t>砂利・砂</t>
  </si>
  <si>
    <t>LPG(液化石油ガス)</t>
  </si>
  <si>
    <t>石灰石</t>
  </si>
  <si>
    <t>ブルネイ、マレーシア、オーストラリア</t>
  </si>
  <si>
    <t>オーストラリア、フィリピン、ブラジル</t>
  </si>
  <si>
    <t>オーストラリア、中国、カナダ</t>
  </si>
  <si>
    <t>オーストラリア、フィリピン、ブラジル</t>
  </si>
  <si>
    <t>15年</t>
  </si>
  <si>
    <t>平成15年</t>
  </si>
  <si>
    <t>LPG(液化石油ｶﾞｽ)</t>
  </si>
  <si>
    <t>オーストラリア、タイ、中国</t>
  </si>
  <si>
    <t>サウジアラビア、アラブ首長国、神奈川県</t>
  </si>
  <si>
    <t>アメリカ、ドイツ、カナダ</t>
  </si>
  <si>
    <t>神奈川県、山口県、三重県</t>
  </si>
  <si>
    <t>北海道、東京都、千葉県</t>
  </si>
  <si>
    <t>神奈川県、茨城県、静岡県</t>
  </si>
  <si>
    <t>16年</t>
  </si>
  <si>
    <t>平成16年</t>
  </si>
  <si>
    <t>（16/15年）</t>
  </si>
  <si>
    <t>（16-15年）</t>
  </si>
  <si>
    <t>取扱貨物総数 １億６，９２５万トン（対前年比 ０．２％減）</t>
  </si>
  <si>
    <t>サウジアラビア、アラブ首長国、イラン</t>
  </si>
  <si>
    <t>韓国、クウェート、サウジアラビア</t>
  </si>
  <si>
    <t>サウジアラビア、アラブ首長国、オーストラリア</t>
  </si>
  <si>
    <t>韓国、中国、台湾</t>
  </si>
  <si>
    <t>中国、韓国、台湾</t>
  </si>
  <si>
    <t>神奈川県、東京都、北海道</t>
  </si>
  <si>
    <t>神奈川県、茨城県，三重県</t>
  </si>
  <si>
    <t>兵庫県、岡山県、大阪府</t>
  </si>
  <si>
    <t>高知県、山口県、東京都</t>
  </si>
  <si>
    <t>愛知県、広島県、大阪府</t>
  </si>
  <si>
    <t>山口県、北海道、福岡県</t>
  </si>
  <si>
    <t>千葉県，愛媛県，大阪府</t>
  </si>
  <si>
    <t>サウジアラビア、アラブ首長国、イラン</t>
  </si>
  <si>
    <t>神奈川県,東京都、韓国</t>
  </si>
  <si>
    <t>兵庫県、岡山県、大阪府</t>
  </si>
  <si>
    <t>神奈川県、茨城県、三重県</t>
  </si>
  <si>
    <t>神奈川県、山口県、中国</t>
  </si>
  <si>
    <t>愛知県、アメリカ、広島県</t>
  </si>
  <si>
    <t>オーストラリア、神奈川県、中国</t>
  </si>
  <si>
    <t>その他輸送機械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</si>
</sst>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4"/>
      <name val="ＭＳ Ｐ明朝"/>
      <family val="1"/>
    </font>
    <font>
      <sz val="2"/>
      <name val="ＭＳ Ｐ明朝"/>
      <family val="1"/>
    </font>
    <font>
      <b/>
      <i/>
      <u val="single"/>
      <sz val="18"/>
      <name val="ＭＳ Ｐゴシック"/>
      <family val="3"/>
    </font>
    <font>
      <sz val="1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6" fillId="0" borderId="6" xfId="0" applyFont="1" applyBorder="1" applyAlignment="1">
      <alignment horizontal="distributed" vertical="center" shrinkToFit="1"/>
    </xf>
    <xf numFmtId="176" fontId="2" fillId="0" borderId="6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/>
    </xf>
    <xf numFmtId="177" fontId="14" fillId="0" borderId="1" xfId="0" applyNumberFormat="1" applyFont="1" applyBorder="1" applyAlignment="1">
      <alignment/>
    </xf>
    <xf numFmtId="176" fontId="13" fillId="0" borderId="1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distributed" vertical="center" shrinkToFit="1"/>
    </xf>
    <xf numFmtId="176" fontId="2" fillId="0" borderId="1" xfId="0" applyNumberFormat="1" applyFont="1" applyFill="1" applyBorder="1" applyAlignment="1">
      <alignment vertical="center"/>
    </xf>
    <xf numFmtId="181" fontId="2" fillId="0" borderId="1" xfId="0" applyNumberFormat="1" applyFont="1" applyFill="1" applyBorder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/>
    </xf>
    <xf numFmtId="0" fontId="8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distributed" vertical="center" shrinkToFit="1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平成16年　169,253,796トン</a:t>
            </a:r>
          </a:p>
        </c:rich>
      </c:tx>
      <c:layout>
        <c:manualLayout>
          <c:xMode val="factor"/>
          <c:yMode val="factor"/>
          <c:x val="-0.362"/>
          <c:y val="0.0162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0.98825"/>
          <c:h val="0.909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データ!$B$6</c:f>
              <c:strCache>
                <c:ptCount val="1"/>
                <c:pt idx="0">
                  <c:v>原油</c:v>
                </c:pt>
              </c:strCache>
            </c:strRef>
          </c:tx>
          <c:spPr>
            <a:solidFill>
              <a:srgbClr val="FF99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データ!$D$6</c:f>
              <c:numCache>
                <c:ptCount val="1"/>
                <c:pt idx="0">
                  <c:v>0.21349385274644003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データ!$B$7</c:f>
              <c:strCache>
                <c:ptCount val="1"/>
                <c:pt idx="0">
                  <c:v>石油製品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データ!$D$7</c:f>
              <c:numCache>
                <c:ptCount val="1"/>
                <c:pt idx="0">
                  <c:v>0.18095242602417025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データ!$B$8</c:f>
              <c:strCache>
                <c:ptCount val="1"/>
                <c:pt idx="0">
                  <c:v>LNG(液化天然ガス)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データ!$D$8</c:f>
              <c:numCache>
                <c:ptCount val="1"/>
                <c:pt idx="0">
                  <c:v>0.12547886961424487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データ!$B$9</c:f>
              <c:strCache>
                <c:ptCount val="1"/>
                <c:pt idx="0">
                  <c:v>鋼材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データ!$D$9</c:f>
              <c:numCache>
                <c:ptCount val="1"/>
                <c:pt idx="0">
                  <c:v>0.07174422841305136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データ!$B$10</c:f>
              <c:strCache>
                <c:ptCount val="1"/>
                <c:pt idx="0">
                  <c:v>重油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データ!$D$10</c:f>
              <c:numCache>
                <c:ptCount val="1"/>
                <c:pt idx="0">
                  <c:v>0.058193430414996423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データ!$B$11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データ!$D$11</c:f>
              <c:numCache>
                <c:ptCount val="1"/>
                <c:pt idx="0">
                  <c:v>0.3501371927870971</c:v>
                </c:pt>
              </c:numCache>
            </c:numRef>
          </c:val>
          <c:shape val="box"/>
        </c:ser>
        <c:overlap val="100"/>
        <c:shape val="box"/>
        <c:axId val="45305715"/>
        <c:axId val="5098252"/>
      </c:bar3DChart>
      <c:catAx>
        <c:axId val="45305715"/>
        <c:scaling>
          <c:orientation val="minMax"/>
        </c:scaling>
        <c:axPos val="l"/>
        <c:delete val="1"/>
        <c:majorTickMark val="in"/>
        <c:minorTickMark val="none"/>
        <c:tickLblPos val="low"/>
        <c:crossAx val="5098252"/>
        <c:crosses val="autoZero"/>
        <c:auto val="1"/>
        <c:lblOffset val="100"/>
        <c:noMultiLvlLbl val="0"/>
      </c:catAx>
      <c:valAx>
        <c:axId val="5098252"/>
        <c:scaling>
          <c:orientation val="minMax"/>
        </c:scaling>
        <c:axPos val="b"/>
        <c:delete val="1"/>
        <c:majorTickMark val="in"/>
        <c:minorTickMark val="none"/>
        <c:tickLblPos val="nextTo"/>
        <c:crossAx val="45305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724"/>
          <c:w val="0.8375"/>
          <c:h val="0.17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45884269"/>
        <c:axId val="10305238"/>
      </c:bar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0305238"/>
        <c:crosses val="autoZero"/>
        <c:auto val="1"/>
        <c:lblOffset val="100"/>
        <c:noMultiLvlLbl val="0"/>
      </c:catAx>
      <c:valAx>
        <c:axId val="10305238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84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25638279"/>
        <c:axId val="29417920"/>
      </c:bar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9417920"/>
        <c:crosses val="autoZero"/>
        <c:auto val="1"/>
        <c:lblOffset val="100"/>
        <c:noMultiLvlLbl val="0"/>
      </c:catAx>
      <c:valAx>
        <c:axId val="29417920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38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4041290"/>
        <c:crosses val="autoZero"/>
        <c:auto val="1"/>
        <c:lblOffset val="100"/>
        <c:noMultiLvlLbl val="0"/>
      </c:catAx>
      <c:valAx>
        <c:axId val="34041290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346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37936155"/>
        <c:axId val="5881076"/>
      </c:bar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881076"/>
        <c:crosses val="autoZero"/>
        <c:auto val="1"/>
        <c:lblOffset val="100"/>
        <c:noMultiLvlLbl val="0"/>
      </c:catAx>
      <c:valAx>
        <c:axId val="5881076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36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10</xdr:col>
      <xdr:colOff>9525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180975" y="333375"/>
        <a:ext cx="782002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6</xdr:col>
      <xdr:colOff>371475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76250" y="5324475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23</xdr:row>
      <xdr:rowOff>0</xdr:rowOff>
    </xdr:from>
    <xdr:to>
      <xdr:col>9</xdr:col>
      <xdr:colOff>28575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810000" y="5324475"/>
        <a:ext cx="233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420100" y="5324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409575</xdr:colOff>
      <xdr:row>39</xdr:row>
      <xdr:rowOff>0</xdr:rowOff>
    </xdr:from>
    <xdr:to>
      <xdr:col>7</xdr:col>
      <xdr:colOff>47625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276475" y="8677275"/>
        <a:ext cx="2143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6</xdr:col>
      <xdr:colOff>371475</xdr:colOff>
      <xdr:row>39</xdr:row>
      <xdr:rowOff>0</xdr:rowOff>
    </xdr:to>
    <xdr:graphicFrame>
      <xdr:nvGraphicFramePr>
        <xdr:cNvPr id="6" name="Chart 7"/>
        <xdr:cNvGraphicFramePr/>
      </xdr:nvGraphicFramePr>
      <xdr:xfrm>
        <a:off x="476250" y="8677275"/>
        <a:ext cx="3305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400050</xdr:colOff>
      <xdr:row>39</xdr:row>
      <xdr:rowOff>0</xdr:rowOff>
    </xdr:from>
    <xdr:to>
      <xdr:col>9</xdr:col>
      <xdr:colOff>28575</xdr:colOff>
      <xdr:row>39</xdr:row>
      <xdr:rowOff>0</xdr:rowOff>
    </xdr:to>
    <xdr:graphicFrame>
      <xdr:nvGraphicFramePr>
        <xdr:cNvPr id="7" name="Chart 8"/>
        <xdr:cNvGraphicFramePr/>
      </xdr:nvGraphicFramePr>
      <xdr:xfrm>
        <a:off x="3810000" y="8677275"/>
        <a:ext cx="2333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graphicFrame>
      <xdr:nvGraphicFramePr>
        <xdr:cNvPr id="8" name="Chart 9"/>
        <xdr:cNvGraphicFramePr/>
      </xdr:nvGraphicFramePr>
      <xdr:xfrm>
        <a:off x="8420100" y="86772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13.25390625" style="0" bestFit="1" customWidth="1"/>
    <col min="10" max="10" width="24.625" style="0" customWidth="1"/>
    <col min="11" max="11" width="5.625" style="0" customWidth="1"/>
  </cols>
  <sheetData>
    <row r="1" ht="24.75" customHeight="1">
      <c r="B1" s="17" t="s">
        <v>53</v>
      </c>
    </row>
    <row r="2" ht="21.75" customHeight="1"/>
    <row r="3" ht="21.75" customHeight="1"/>
    <row r="4" ht="21.75" customHeight="1"/>
    <row r="5" ht="21.75" customHeight="1"/>
    <row r="6" ht="21.75" customHeight="1"/>
    <row r="7" ht="21.75" customHeight="1"/>
    <row r="8" spans="2:10" ht="16.5" customHeight="1">
      <c r="B8" s="8" t="s">
        <v>15</v>
      </c>
      <c r="C8" s="9"/>
      <c r="D8" s="9"/>
      <c r="E8" s="8"/>
      <c r="F8" s="8"/>
      <c r="G8" s="8"/>
      <c r="H8" s="8"/>
      <c r="I8" s="15"/>
      <c r="J8" s="15" t="s">
        <v>5</v>
      </c>
    </row>
    <row r="9" spans="2:11" ht="16.5" customHeight="1">
      <c r="B9" s="46" t="s">
        <v>6</v>
      </c>
      <c r="C9" s="46"/>
      <c r="D9" s="47" t="s">
        <v>16</v>
      </c>
      <c r="E9" s="49" t="str">
        <f>データ!$D$1</f>
        <v>平成16年</v>
      </c>
      <c r="F9" s="45"/>
      <c r="G9" s="10" t="str">
        <f>データ!$E$1</f>
        <v>平成15年</v>
      </c>
      <c r="H9" s="12" t="s">
        <v>7</v>
      </c>
      <c r="I9" s="11" t="s">
        <v>13</v>
      </c>
      <c r="J9" s="47" t="s">
        <v>0</v>
      </c>
      <c r="K9" s="3"/>
    </row>
    <row r="10" spans="2:11" ht="16.5" customHeight="1">
      <c r="B10" s="13" t="str">
        <f>データ!$B$1</f>
        <v>16年</v>
      </c>
      <c r="C10" s="13" t="str">
        <f>データ!$C$1</f>
        <v>15年</v>
      </c>
      <c r="D10" s="48"/>
      <c r="E10" s="14" t="s">
        <v>8</v>
      </c>
      <c r="F10" s="13" t="s">
        <v>14</v>
      </c>
      <c r="G10" s="10" t="s">
        <v>9</v>
      </c>
      <c r="H10" s="16" t="str">
        <f>データ!$F$1</f>
        <v>（16/15年）</v>
      </c>
      <c r="I10" s="16" t="str">
        <f>データ!$G$1</f>
        <v>（16-15年）</v>
      </c>
      <c r="J10" s="48"/>
      <c r="K10" s="3"/>
    </row>
    <row r="11" spans="2:11" ht="16.5" customHeight="1">
      <c r="B11" s="29">
        <v>1</v>
      </c>
      <c r="C11" s="30">
        <f aca="true" t="shared" si="0" ref="C11:C20">RANK(G11,$G$11:$G$20)</f>
        <v>1</v>
      </c>
      <c r="D11" s="31" t="s">
        <v>25</v>
      </c>
      <c r="E11" s="32">
        <v>36134645</v>
      </c>
      <c r="F11" s="33">
        <f aca="true" t="shared" si="1" ref="F11:F19">E11/E$22*100</f>
        <v>21.349385274644003</v>
      </c>
      <c r="G11" s="32">
        <v>35599146</v>
      </c>
      <c r="H11" s="34">
        <f aca="true" t="shared" si="2" ref="H11:H21">(E11/G11-1)*100</f>
        <v>1.5042467591778852</v>
      </c>
      <c r="I11" s="32">
        <f aca="true" t="shared" si="3" ref="I11:I21">E11-G11</f>
        <v>535499</v>
      </c>
      <c r="J11" s="35" t="s">
        <v>66</v>
      </c>
      <c r="K11" s="7"/>
    </row>
    <row r="12" spans="2:11" ht="16.5" customHeight="1">
      <c r="B12" s="29">
        <v>2</v>
      </c>
      <c r="C12" s="30">
        <f t="shared" si="0"/>
        <v>2</v>
      </c>
      <c r="D12" s="36" t="s">
        <v>29</v>
      </c>
      <c r="E12" s="32">
        <v>30626885</v>
      </c>
      <c r="F12" s="33">
        <f t="shared" si="1"/>
        <v>18.095242602417024</v>
      </c>
      <c r="G12" s="32">
        <v>29672027</v>
      </c>
      <c r="H12" s="34">
        <f t="shared" si="2"/>
        <v>3.218041018903084</v>
      </c>
      <c r="I12" s="32">
        <f t="shared" si="3"/>
        <v>954858</v>
      </c>
      <c r="J12" s="35" t="s">
        <v>67</v>
      </c>
      <c r="K12" s="7"/>
    </row>
    <row r="13" spans="2:11" ht="16.5" customHeight="1">
      <c r="B13" s="29">
        <v>3</v>
      </c>
      <c r="C13" s="30">
        <f t="shared" si="0"/>
        <v>3</v>
      </c>
      <c r="D13" s="37" t="s">
        <v>30</v>
      </c>
      <c r="E13" s="32">
        <v>21237775</v>
      </c>
      <c r="F13" s="33">
        <f t="shared" si="1"/>
        <v>12.547886961424487</v>
      </c>
      <c r="G13" s="32">
        <v>22125781</v>
      </c>
      <c r="H13" s="34">
        <f t="shared" si="2"/>
        <v>-4.013444768345131</v>
      </c>
      <c r="I13" s="32">
        <f t="shared" si="3"/>
        <v>-888006</v>
      </c>
      <c r="J13" s="35" t="s">
        <v>36</v>
      </c>
      <c r="K13" s="7"/>
    </row>
    <row r="14" spans="2:11" ht="16.5" customHeight="1">
      <c r="B14" s="29">
        <v>4</v>
      </c>
      <c r="C14" s="30">
        <f t="shared" si="0"/>
        <v>4</v>
      </c>
      <c r="D14" s="31" t="s">
        <v>31</v>
      </c>
      <c r="E14" s="32">
        <v>12142983</v>
      </c>
      <c r="F14" s="33">
        <f t="shared" si="1"/>
        <v>7.1744228413051365</v>
      </c>
      <c r="G14" s="32">
        <v>11224298</v>
      </c>
      <c r="H14" s="34">
        <f t="shared" si="2"/>
        <v>8.184788037523605</v>
      </c>
      <c r="I14" s="32">
        <f t="shared" si="3"/>
        <v>918685</v>
      </c>
      <c r="J14" s="35" t="s">
        <v>68</v>
      </c>
      <c r="K14" s="7"/>
    </row>
    <row r="15" spans="2:11" ht="16.5" customHeight="1">
      <c r="B15" s="29">
        <v>5</v>
      </c>
      <c r="C15" s="30">
        <f t="shared" si="0"/>
        <v>5</v>
      </c>
      <c r="D15" s="31" t="s">
        <v>24</v>
      </c>
      <c r="E15" s="32">
        <v>9849459</v>
      </c>
      <c r="F15" s="33">
        <f t="shared" si="1"/>
        <v>5.819343041499643</v>
      </c>
      <c r="G15" s="32">
        <v>10035075</v>
      </c>
      <c r="H15" s="34">
        <f t="shared" si="2"/>
        <v>-1.849672274497205</v>
      </c>
      <c r="I15" s="32">
        <f t="shared" si="3"/>
        <v>-185616</v>
      </c>
      <c r="J15" s="35" t="s">
        <v>69</v>
      </c>
      <c r="K15" s="7"/>
    </row>
    <row r="16" spans="2:10" ht="16.5" customHeight="1">
      <c r="B16" s="29">
        <v>6</v>
      </c>
      <c r="C16" s="30">
        <f t="shared" si="0"/>
        <v>7</v>
      </c>
      <c r="D16" s="31" t="s">
        <v>22</v>
      </c>
      <c r="E16" s="32">
        <v>7957074</v>
      </c>
      <c r="F16" s="33">
        <f>E16/E$22*100</f>
        <v>4.70126767496547</v>
      </c>
      <c r="G16" s="32">
        <v>7603630</v>
      </c>
      <c r="H16" s="34">
        <f>(E16/G16-1)*100</f>
        <v>4.648358744441805</v>
      </c>
      <c r="I16" s="32">
        <f>E16-G16</f>
        <v>353444</v>
      </c>
      <c r="J16" s="35" t="s">
        <v>70</v>
      </c>
    </row>
    <row r="17" spans="2:11" ht="16.5" customHeight="1">
      <c r="B17" s="29">
        <v>7</v>
      </c>
      <c r="C17" s="30">
        <f t="shared" si="0"/>
        <v>6</v>
      </c>
      <c r="D17" s="31" t="s">
        <v>23</v>
      </c>
      <c r="E17" s="32">
        <v>7108843</v>
      </c>
      <c r="F17" s="33">
        <f>E17/E$22*100</f>
        <v>4.200108457242519</v>
      </c>
      <c r="G17" s="32">
        <v>7736012</v>
      </c>
      <c r="H17" s="34">
        <f>(E17/G17-1)*100</f>
        <v>-8.107135821402556</v>
      </c>
      <c r="I17" s="32">
        <f>E17-G17</f>
        <v>-627169</v>
      </c>
      <c r="J17" s="35" t="s">
        <v>39</v>
      </c>
      <c r="K17" s="7"/>
    </row>
    <row r="18" spans="2:11" ht="16.5" customHeight="1">
      <c r="B18" s="29">
        <v>8</v>
      </c>
      <c r="C18" s="30">
        <f t="shared" si="0"/>
        <v>8</v>
      </c>
      <c r="D18" s="31" t="s">
        <v>32</v>
      </c>
      <c r="E18" s="32">
        <v>6693381</v>
      </c>
      <c r="F18" s="33">
        <f t="shared" si="1"/>
        <v>3.9546415845231624</v>
      </c>
      <c r="G18" s="32">
        <v>6699789</v>
      </c>
      <c r="H18" s="34">
        <f t="shared" si="2"/>
        <v>-0.09564480314230295</v>
      </c>
      <c r="I18" s="32">
        <f t="shared" si="3"/>
        <v>-6408</v>
      </c>
      <c r="J18" s="35" t="s">
        <v>71</v>
      </c>
      <c r="K18" s="7"/>
    </row>
    <row r="19" spans="2:11" ht="16.5" customHeight="1">
      <c r="B19" s="29">
        <v>9</v>
      </c>
      <c r="C19" s="30">
        <f t="shared" si="0"/>
        <v>9</v>
      </c>
      <c r="D19" s="31" t="s">
        <v>27</v>
      </c>
      <c r="E19" s="32">
        <v>6298210</v>
      </c>
      <c r="F19" s="33">
        <f t="shared" si="1"/>
        <v>3.7211632169242455</v>
      </c>
      <c r="G19" s="32">
        <v>6145690</v>
      </c>
      <c r="H19" s="34">
        <f t="shared" si="2"/>
        <v>2.481739235138769</v>
      </c>
      <c r="I19" s="32">
        <f t="shared" si="3"/>
        <v>152520</v>
      </c>
      <c r="J19" s="35" t="s">
        <v>72</v>
      </c>
      <c r="K19" s="7"/>
    </row>
    <row r="20" spans="2:11" ht="16.5" customHeight="1">
      <c r="B20" s="29">
        <v>10</v>
      </c>
      <c r="C20" s="30">
        <f t="shared" si="0"/>
        <v>10</v>
      </c>
      <c r="D20" s="37" t="s">
        <v>42</v>
      </c>
      <c r="E20" s="32">
        <v>5074063</v>
      </c>
      <c r="F20" s="33">
        <f>G20/E$22*100</f>
        <v>3.0197674266638015</v>
      </c>
      <c r="G20" s="32">
        <v>5111071</v>
      </c>
      <c r="H20" s="34">
        <f t="shared" si="2"/>
        <v>-0.724075247634004</v>
      </c>
      <c r="I20" s="32">
        <f t="shared" si="3"/>
        <v>-37008</v>
      </c>
      <c r="J20" s="35" t="s">
        <v>44</v>
      </c>
      <c r="K20" s="7"/>
    </row>
    <row r="21" spans="2:11" ht="16.5" customHeight="1">
      <c r="B21" s="38"/>
      <c r="C21" s="39" t="s">
        <v>11</v>
      </c>
      <c r="D21" s="40"/>
      <c r="E21" s="32">
        <f>E22-SUM(E11:E20)</f>
        <v>26130478</v>
      </c>
      <c r="F21" s="33">
        <f>E21/E$22*100</f>
        <v>15.438636306863096</v>
      </c>
      <c r="G21" s="32">
        <f>G22-SUM(G11:G20)</f>
        <v>27606933</v>
      </c>
      <c r="H21" s="34">
        <f t="shared" si="2"/>
        <v>-5.348131210373863</v>
      </c>
      <c r="I21" s="32">
        <f t="shared" si="3"/>
        <v>-1476455</v>
      </c>
      <c r="J21" s="41"/>
      <c r="K21" s="7"/>
    </row>
    <row r="22" spans="2:11" ht="16.5" customHeight="1">
      <c r="B22" s="38"/>
      <c r="C22" s="39" t="s">
        <v>12</v>
      </c>
      <c r="D22" s="42"/>
      <c r="E22" s="32">
        <v>169253796</v>
      </c>
      <c r="F22" s="33">
        <f>E22/E22*100</f>
        <v>100</v>
      </c>
      <c r="G22" s="32">
        <v>169559452</v>
      </c>
      <c r="H22" s="34">
        <f>(E22/G22-1)*100</f>
        <v>-0.1802647958546122</v>
      </c>
      <c r="I22" s="32">
        <f>E22-G22</f>
        <v>-305656</v>
      </c>
      <c r="J22" s="41"/>
      <c r="K22" s="7"/>
    </row>
    <row r="23" spans="3:11" ht="16.5" customHeight="1">
      <c r="C23" s="4"/>
      <c r="D23" s="21"/>
      <c r="E23" s="22"/>
      <c r="F23" s="26"/>
      <c r="G23" s="22"/>
      <c r="H23" s="27"/>
      <c r="I23" s="22"/>
      <c r="J23" s="28"/>
      <c r="K23" s="4"/>
    </row>
    <row r="24" spans="2:10" ht="16.5" customHeight="1">
      <c r="B24" s="8" t="s">
        <v>18</v>
      </c>
      <c r="C24" s="9"/>
      <c r="D24" s="9"/>
      <c r="E24" s="8"/>
      <c r="F24" s="8"/>
      <c r="G24" s="8"/>
      <c r="H24" s="8"/>
      <c r="I24" s="15"/>
      <c r="J24" s="15" t="s">
        <v>10</v>
      </c>
    </row>
    <row r="25" spans="2:10" ht="16.5" customHeight="1">
      <c r="B25" s="46" t="s">
        <v>6</v>
      </c>
      <c r="C25" s="46"/>
      <c r="D25" s="47" t="s">
        <v>16</v>
      </c>
      <c r="E25" s="49" t="str">
        <f>データ!$D$1</f>
        <v>平成16年</v>
      </c>
      <c r="F25" s="45"/>
      <c r="G25" s="10" t="str">
        <f>データ!$E$1</f>
        <v>平成15年</v>
      </c>
      <c r="H25" s="12" t="s">
        <v>7</v>
      </c>
      <c r="I25" s="11" t="s">
        <v>13</v>
      </c>
      <c r="J25" s="47" t="s">
        <v>0</v>
      </c>
    </row>
    <row r="26" spans="2:10" ht="16.5" customHeight="1">
      <c r="B26" s="13" t="str">
        <f>データ!$B$1</f>
        <v>16年</v>
      </c>
      <c r="C26" s="13" t="str">
        <f>データ!$C$1</f>
        <v>15年</v>
      </c>
      <c r="D26" s="48"/>
      <c r="E26" s="14" t="s">
        <v>8</v>
      </c>
      <c r="F26" s="13" t="s">
        <v>14</v>
      </c>
      <c r="G26" s="10" t="s">
        <v>9</v>
      </c>
      <c r="H26" s="16" t="str">
        <f>データ!$F$1</f>
        <v>（16/15年）</v>
      </c>
      <c r="I26" s="16" t="str">
        <f>データ!$G$1</f>
        <v>（16-15年）</v>
      </c>
      <c r="J26" s="48"/>
    </row>
    <row r="27" spans="2:10" ht="16.5" customHeight="1">
      <c r="B27" s="29">
        <v>1</v>
      </c>
      <c r="C27" s="30">
        <f>RANK(G27,$G$27:$G$36)</f>
        <v>1</v>
      </c>
      <c r="D27" s="31" t="s">
        <v>25</v>
      </c>
      <c r="E27" s="32">
        <v>35848836</v>
      </c>
      <c r="F27" s="33">
        <f>E27/E$38*100</f>
        <v>35.41415802061444</v>
      </c>
      <c r="G27" s="32">
        <v>34974272</v>
      </c>
      <c r="H27" s="34">
        <f aca="true" t="shared" si="4" ref="H27:H38">(E27/G27-1)*100</f>
        <v>2.500592435490856</v>
      </c>
      <c r="I27" s="32">
        <f aca="true" t="shared" si="5" ref="I27:I38">E27-G27</f>
        <v>874564</v>
      </c>
      <c r="J27" s="35" t="s">
        <v>54</v>
      </c>
    </row>
    <row r="28" spans="2:10" ht="16.5" customHeight="1">
      <c r="B28" s="29">
        <v>2</v>
      </c>
      <c r="C28" s="30">
        <f aca="true" t="shared" si="6" ref="C28:C36">RANK(G28,$G$27:$G$36)</f>
        <v>2</v>
      </c>
      <c r="D28" s="37" t="s">
        <v>30</v>
      </c>
      <c r="E28" s="32">
        <v>21237775</v>
      </c>
      <c r="F28" s="33">
        <f aca="true" t="shared" si="7" ref="F28:F38">E28/E$38*100</f>
        <v>20.98026055451995</v>
      </c>
      <c r="G28" s="32">
        <v>22125781</v>
      </c>
      <c r="H28" s="34">
        <f t="shared" si="4"/>
        <v>-4.013444768345131</v>
      </c>
      <c r="I28" s="32">
        <f t="shared" si="5"/>
        <v>-888006</v>
      </c>
      <c r="J28" s="35" t="s">
        <v>36</v>
      </c>
    </row>
    <row r="29" spans="2:10" ht="16.5" customHeight="1">
      <c r="B29" s="29">
        <v>3</v>
      </c>
      <c r="C29" s="30">
        <f t="shared" si="6"/>
        <v>3</v>
      </c>
      <c r="D29" s="31" t="s">
        <v>29</v>
      </c>
      <c r="E29" s="32">
        <v>12662503</v>
      </c>
      <c r="F29" s="33">
        <f t="shared" si="7"/>
        <v>12.508966321207874</v>
      </c>
      <c r="G29" s="32">
        <v>12483821</v>
      </c>
      <c r="H29" s="34">
        <f t="shared" si="4"/>
        <v>1.4313085713100193</v>
      </c>
      <c r="I29" s="32">
        <f t="shared" si="5"/>
        <v>178682</v>
      </c>
      <c r="J29" s="35" t="s">
        <v>55</v>
      </c>
    </row>
    <row r="30" spans="2:10" ht="16.5" customHeight="1">
      <c r="B30" s="29">
        <v>4</v>
      </c>
      <c r="C30" s="30">
        <f t="shared" si="6"/>
        <v>4</v>
      </c>
      <c r="D30" s="31" t="s">
        <v>23</v>
      </c>
      <c r="E30" s="32">
        <v>7103420</v>
      </c>
      <c r="F30" s="33">
        <f t="shared" si="7"/>
        <v>7.0172888839903464</v>
      </c>
      <c r="G30" s="32">
        <v>7697452</v>
      </c>
      <c r="H30" s="34">
        <f t="shared" si="4"/>
        <v>-7.717255008540491</v>
      </c>
      <c r="I30" s="32">
        <f t="shared" si="5"/>
        <v>-594032</v>
      </c>
      <c r="J30" s="35" t="s">
        <v>37</v>
      </c>
    </row>
    <row r="31" spans="2:10" ht="16.5" customHeight="1">
      <c r="B31" s="29">
        <v>5</v>
      </c>
      <c r="C31" s="30">
        <f t="shared" si="6"/>
        <v>5</v>
      </c>
      <c r="D31" s="31" t="s">
        <v>27</v>
      </c>
      <c r="E31" s="32">
        <v>5268640</v>
      </c>
      <c r="F31" s="33">
        <f t="shared" si="7"/>
        <v>5.2047561464402925</v>
      </c>
      <c r="G31" s="32">
        <v>5128122</v>
      </c>
      <c r="H31" s="34">
        <f t="shared" si="4"/>
        <v>2.7401454177572226</v>
      </c>
      <c r="I31" s="32">
        <f t="shared" si="5"/>
        <v>140518</v>
      </c>
      <c r="J31" s="35" t="s">
        <v>38</v>
      </c>
    </row>
    <row r="32" spans="2:10" ht="16.5" customHeight="1">
      <c r="B32" s="29">
        <v>6</v>
      </c>
      <c r="C32" s="30">
        <f t="shared" si="6"/>
        <v>6</v>
      </c>
      <c r="D32" s="37" t="s">
        <v>34</v>
      </c>
      <c r="E32" s="32">
        <v>3255753</v>
      </c>
      <c r="F32" s="33">
        <f t="shared" si="7"/>
        <v>3.216276010135713</v>
      </c>
      <c r="G32" s="32">
        <v>3184915</v>
      </c>
      <c r="H32" s="34">
        <f>(E32/G32-1)*100</f>
        <v>2.2241723876461394</v>
      </c>
      <c r="I32" s="32">
        <f>E32-G32</f>
        <v>70838</v>
      </c>
      <c r="J32" s="35" t="s">
        <v>56</v>
      </c>
    </row>
    <row r="33" spans="2:10" ht="16.5" customHeight="1">
      <c r="B33" s="29">
        <v>7</v>
      </c>
      <c r="C33" s="30">
        <f t="shared" si="6"/>
        <v>8</v>
      </c>
      <c r="D33" s="31" t="s">
        <v>31</v>
      </c>
      <c r="E33" s="32">
        <v>2929152</v>
      </c>
      <c r="F33" s="33">
        <f>E33/E$38*100</f>
        <v>2.8936351460448764</v>
      </c>
      <c r="G33" s="32">
        <v>2632658</v>
      </c>
      <c r="H33" s="34">
        <f>(E33/G33-1)*100</f>
        <v>11.26215406634663</v>
      </c>
      <c r="I33" s="32">
        <f>E33-G33</f>
        <v>296494</v>
      </c>
      <c r="J33" s="35" t="s">
        <v>57</v>
      </c>
    </row>
    <row r="34" spans="2:10" ht="16.5" customHeight="1">
      <c r="B34" s="29">
        <v>8</v>
      </c>
      <c r="C34" s="30">
        <f t="shared" si="6"/>
        <v>7</v>
      </c>
      <c r="D34" s="31" t="s">
        <v>32</v>
      </c>
      <c r="E34" s="32">
        <v>2858107</v>
      </c>
      <c r="F34" s="33">
        <f>E34/E$38*100</f>
        <v>2.8234515881582394</v>
      </c>
      <c r="G34" s="32">
        <v>2847019</v>
      </c>
      <c r="H34" s="34">
        <f>(E34/G34-1)*100</f>
        <v>0.3894599930664322</v>
      </c>
      <c r="I34" s="32">
        <f>E34-G34</f>
        <v>11088</v>
      </c>
      <c r="J34" s="35" t="s">
        <v>45</v>
      </c>
    </row>
    <row r="35" spans="2:10" ht="16.5" customHeight="1">
      <c r="B35" s="29">
        <v>9</v>
      </c>
      <c r="C35" s="30">
        <f t="shared" si="6"/>
        <v>9</v>
      </c>
      <c r="D35" s="31" t="s">
        <v>22</v>
      </c>
      <c r="E35" s="32">
        <v>2249588</v>
      </c>
      <c r="F35" s="33">
        <f t="shared" si="7"/>
        <v>2.2223110650866875</v>
      </c>
      <c r="G35" s="32">
        <v>2154341</v>
      </c>
      <c r="H35" s="34">
        <f t="shared" si="4"/>
        <v>4.421166379881369</v>
      </c>
      <c r="I35" s="32">
        <f t="shared" si="5"/>
        <v>95247</v>
      </c>
      <c r="J35" s="35" t="s">
        <v>58</v>
      </c>
    </row>
    <row r="36" spans="2:10" ht="16.5" customHeight="1">
      <c r="B36" s="29">
        <v>10</v>
      </c>
      <c r="C36" s="30">
        <f t="shared" si="6"/>
        <v>10</v>
      </c>
      <c r="D36" s="36" t="s">
        <v>28</v>
      </c>
      <c r="E36" s="32">
        <v>1098591</v>
      </c>
      <c r="F36" s="33">
        <f t="shared" si="7"/>
        <v>1.0852702518437372</v>
      </c>
      <c r="G36" s="32">
        <v>1151583</v>
      </c>
      <c r="H36" s="34">
        <f t="shared" si="4"/>
        <v>-4.601665707117942</v>
      </c>
      <c r="I36" s="32">
        <f t="shared" si="5"/>
        <v>-52992</v>
      </c>
      <c r="J36" s="35" t="s">
        <v>43</v>
      </c>
    </row>
    <row r="37" spans="2:10" ht="16.5" customHeight="1">
      <c r="B37" s="38"/>
      <c r="C37" s="39" t="s">
        <v>11</v>
      </c>
      <c r="D37" s="40"/>
      <c r="E37" s="32">
        <f>E38-SUM(E27:E36)</f>
        <v>6715048</v>
      </c>
      <c r="F37" s="33">
        <f t="shared" si="7"/>
        <v>6.633626011957848</v>
      </c>
      <c r="G37" s="32">
        <f>G38-SUM(G27:G36)</f>
        <v>6743885</v>
      </c>
      <c r="H37" s="34">
        <f t="shared" si="4"/>
        <v>-0.42760219072537353</v>
      </c>
      <c r="I37" s="32">
        <f t="shared" si="5"/>
        <v>-28837</v>
      </c>
      <c r="J37" s="41"/>
    </row>
    <row r="38" spans="2:10" ht="16.5" customHeight="1">
      <c r="B38" s="38"/>
      <c r="C38" s="39" t="s">
        <v>12</v>
      </c>
      <c r="D38" s="42"/>
      <c r="E38" s="32">
        <v>101227413</v>
      </c>
      <c r="F38" s="33">
        <f t="shared" si="7"/>
        <v>100</v>
      </c>
      <c r="G38" s="32">
        <v>101123849</v>
      </c>
      <c r="H38" s="34">
        <f t="shared" si="4"/>
        <v>0.10241303216218522</v>
      </c>
      <c r="I38" s="32">
        <f t="shared" si="5"/>
        <v>103564</v>
      </c>
      <c r="J38" s="41"/>
    </row>
    <row r="39" spans="2:10" ht="16.5" customHeight="1">
      <c r="B39" s="43"/>
      <c r="C39" s="43"/>
      <c r="D39" s="43"/>
      <c r="E39" s="43"/>
      <c r="F39" s="43"/>
      <c r="G39" s="43"/>
      <c r="H39" s="43"/>
      <c r="I39" s="43"/>
      <c r="J39" s="43"/>
    </row>
    <row r="40" spans="2:10" ht="16.5" customHeight="1">
      <c r="B40" s="8" t="s">
        <v>26</v>
      </c>
      <c r="C40" s="9"/>
      <c r="D40" s="9"/>
      <c r="E40" s="8"/>
      <c r="F40" s="8"/>
      <c r="G40" s="8"/>
      <c r="H40" s="8"/>
      <c r="I40" s="15"/>
      <c r="J40" s="15" t="s">
        <v>10</v>
      </c>
    </row>
    <row r="41" spans="2:10" ht="16.5" customHeight="1">
      <c r="B41" s="46" t="s">
        <v>6</v>
      </c>
      <c r="C41" s="46"/>
      <c r="D41" s="47" t="s">
        <v>16</v>
      </c>
      <c r="E41" s="49" t="str">
        <f>データ!$D$1</f>
        <v>平成16年</v>
      </c>
      <c r="F41" s="45"/>
      <c r="G41" s="10" t="str">
        <f>データ!$E$1</f>
        <v>平成15年</v>
      </c>
      <c r="H41" s="12" t="s">
        <v>7</v>
      </c>
      <c r="I41" s="11" t="s">
        <v>13</v>
      </c>
      <c r="J41" s="47" t="s">
        <v>0</v>
      </c>
    </row>
    <row r="42" spans="2:10" ht="16.5" customHeight="1">
      <c r="B42" s="13" t="str">
        <f>データ!$B$1</f>
        <v>16年</v>
      </c>
      <c r="C42" s="13" t="str">
        <f>データ!$C$1</f>
        <v>15年</v>
      </c>
      <c r="D42" s="48"/>
      <c r="E42" s="14" t="s">
        <v>8</v>
      </c>
      <c r="F42" s="13" t="s">
        <v>14</v>
      </c>
      <c r="G42" s="10" t="s">
        <v>9</v>
      </c>
      <c r="H42" s="16" t="str">
        <f>データ!$F$1</f>
        <v>（16/15年）</v>
      </c>
      <c r="I42" s="16" t="str">
        <f>データ!$G$1</f>
        <v>（16-15年）</v>
      </c>
      <c r="J42" s="48"/>
    </row>
    <row r="43" spans="2:10" ht="16.5" customHeight="1">
      <c r="B43" s="29">
        <v>1</v>
      </c>
      <c r="C43" s="30">
        <f>RANK(G43,$G$43:$G$51)</f>
        <v>1</v>
      </c>
      <c r="D43" s="31" t="s">
        <v>29</v>
      </c>
      <c r="E43" s="32">
        <v>17964382</v>
      </c>
      <c r="F43" s="33">
        <f>E43/E$54*100</f>
        <v>26.40796292226797</v>
      </c>
      <c r="G43" s="32">
        <v>17188206</v>
      </c>
      <c r="H43" s="34">
        <f aca="true" t="shared" si="8" ref="H43:H54">(E43/G43-1)*100</f>
        <v>4.515747600418574</v>
      </c>
      <c r="I43" s="32">
        <f aca="true" t="shared" si="9" ref="I43:I54">E43-G43</f>
        <v>776176</v>
      </c>
      <c r="J43" s="35" t="s">
        <v>59</v>
      </c>
    </row>
    <row r="44" spans="2:10" ht="16.5" customHeight="1">
      <c r="B44" s="29">
        <v>2</v>
      </c>
      <c r="C44" s="30">
        <f aca="true" t="shared" si="10" ref="C44:C49">RANK(G44,$G$43:$G$51)</f>
        <v>2</v>
      </c>
      <c r="D44" s="31" t="s">
        <v>24</v>
      </c>
      <c r="E44" s="32">
        <v>9358595</v>
      </c>
      <c r="F44" s="33">
        <f aca="true" t="shared" si="11" ref="F44:F54">E44/E$54*100</f>
        <v>13.757302074990521</v>
      </c>
      <c r="G44" s="32">
        <v>9709679</v>
      </c>
      <c r="H44" s="34">
        <f t="shared" si="8"/>
        <v>-3.6158146937710245</v>
      </c>
      <c r="I44" s="32">
        <f t="shared" si="9"/>
        <v>-351084</v>
      </c>
      <c r="J44" s="35" t="s">
        <v>60</v>
      </c>
    </row>
    <row r="45" spans="2:10" ht="16.5" customHeight="1">
      <c r="B45" s="29">
        <v>3</v>
      </c>
      <c r="C45" s="30">
        <f t="shared" si="10"/>
        <v>3</v>
      </c>
      <c r="D45" s="36" t="s">
        <v>31</v>
      </c>
      <c r="E45" s="32">
        <v>9213831</v>
      </c>
      <c r="F45" s="33">
        <f t="shared" si="11"/>
        <v>13.5444964051668</v>
      </c>
      <c r="G45" s="32">
        <v>8591640</v>
      </c>
      <c r="H45" s="34">
        <f t="shared" si="8"/>
        <v>7.241818791290133</v>
      </c>
      <c r="I45" s="32">
        <f t="shared" si="9"/>
        <v>622191</v>
      </c>
      <c r="J45" s="35" t="s">
        <v>61</v>
      </c>
    </row>
    <row r="46" spans="2:10" ht="16.5" customHeight="1">
      <c r="B46" s="29">
        <v>4</v>
      </c>
      <c r="C46" s="30">
        <f t="shared" si="10"/>
        <v>4</v>
      </c>
      <c r="D46" s="31" t="s">
        <v>22</v>
      </c>
      <c r="E46" s="32">
        <v>5707486</v>
      </c>
      <c r="F46" s="33">
        <f t="shared" si="11"/>
        <v>8.39010652675742</v>
      </c>
      <c r="G46" s="32">
        <v>5449289</v>
      </c>
      <c r="H46" s="34">
        <f t="shared" si="8"/>
        <v>4.738177769613605</v>
      </c>
      <c r="I46" s="32">
        <f t="shared" si="9"/>
        <v>258197</v>
      </c>
      <c r="J46" s="41" t="s">
        <v>46</v>
      </c>
    </row>
    <row r="47" spans="2:10" ht="16.5" customHeight="1">
      <c r="B47" s="29">
        <v>5</v>
      </c>
      <c r="C47" s="30">
        <f t="shared" si="10"/>
        <v>5</v>
      </c>
      <c r="D47" s="31" t="s">
        <v>33</v>
      </c>
      <c r="E47" s="32">
        <v>4633421</v>
      </c>
      <c r="F47" s="33">
        <f t="shared" si="11"/>
        <v>6.81121176176602</v>
      </c>
      <c r="G47" s="32">
        <v>4846486</v>
      </c>
      <c r="H47" s="34">
        <f>(E47/G47-1)*100</f>
        <v>-4.396278045577762</v>
      </c>
      <c r="I47" s="32">
        <f>E47-G47</f>
        <v>-213065</v>
      </c>
      <c r="J47" s="41" t="s">
        <v>47</v>
      </c>
    </row>
    <row r="48" spans="2:12" ht="16.5" customHeight="1">
      <c r="B48" s="29">
        <v>6</v>
      </c>
      <c r="C48" s="30">
        <f t="shared" si="10"/>
        <v>6</v>
      </c>
      <c r="D48" s="31" t="s">
        <v>35</v>
      </c>
      <c r="E48" s="32">
        <v>4145425</v>
      </c>
      <c r="F48" s="33">
        <f>E48/E$54*100</f>
        <v>6.093848911531868</v>
      </c>
      <c r="G48" s="32">
        <v>4595186</v>
      </c>
      <c r="H48" s="34">
        <f>(E48/G48-1)*100</f>
        <v>-9.787656038297465</v>
      </c>
      <c r="I48" s="32">
        <f>E48-G48</f>
        <v>-449761</v>
      </c>
      <c r="J48" s="41" t="s">
        <v>62</v>
      </c>
      <c r="L48" s="7"/>
    </row>
    <row r="49" spans="2:10" ht="16.5" customHeight="1">
      <c r="B49" s="29">
        <v>7</v>
      </c>
      <c r="C49" s="30">
        <f t="shared" si="10"/>
        <v>7</v>
      </c>
      <c r="D49" s="31" t="s">
        <v>32</v>
      </c>
      <c r="E49" s="32">
        <v>3835274</v>
      </c>
      <c r="F49" s="33">
        <f t="shared" si="11"/>
        <v>5.63792139293956</v>
      </c>
      <c r="G49" s="32">
        <v>3852770</v>
      </c>
      <c r="H49" s="34">
        <f>(E49/G49-1)*100</f>
        <v>-0.4541148316665633</v>
      </c>
      <c r="I49" s="32">
        <f>E49-G49</f>
        <v>-17496</v>
      </c>
      <c r="J49" s="41" t="s">
        <v>63</v>
      </c>
    </row>
    <row r="50" spans="2:10" ht="16.5" customHeight="1">
      <c r="B50" s="29">
        <v>8</v>
      </c>
      <c r="C50" s="30">
        <v>10</v>
      </c>
      <c r="D50" s="31" t="s">
        <v>21</v>
      </c>
      <c r="E50" s="32">
        <v>1898699</v>
      </c>
      <c r="F50" s="33">
        <f>E50/E$54*100</f>
        <v>2.7911214976695145</v>
      </c>
      <c r="G50" s="32">
        <v>1820994</v>
      </c>
      <c r="H50" s="34">
        <f>(E50/G50-1)*100</f>
        <v>4.267174960488607</v>
      </c>
      <c r="I50" s="32">
        <f>E50-G50</f>
        <v>77705</v>
      </c>
      <c r="J50" s="41" t="s">
        <v>64</v>
      </c>
    </row>
    <row r="51" spans="2:10" ht="16.5" customHeight="1">
      <c r="B51" s="29">
        <v>9</v>
      </c>
      <c r="C51" s="30">
        <v>9</v>
      </c>
      <c r="D51" s="37" t="s">
        <v>34</v>
      </c>
      <c r="E51" s="32">
        <v>1818310</v>
      </c>
      <c r="F51" s="33">
        <f t="shared" si="11"/>
        <v>2.672948229512658</v>
      </c>
      <c r="G51" s="32">
        <v>1926156</v>
      </c>
      <c r="H51" s="34">
        <f t="shared" si="8"/>
        <v>-5.599027285432745</v>
      </c>
      <c r="I51" s="32">
        <f t="shared" si="9"/>
        <v>-107846</v>
      </c>
      <c r="J51" s="41" t="s">
        <v>48</v>
      </c>
    </row>
    <row r="52" spans="2:10" ht="16.5" customHeight="1">
      <c r="B52" s="29">
        <v>10</v>
      </c>
      <c r="C52" s="30">
        <v>11</v>
      </c>
      <c r="D52" s="44" t="s">
        <v>73</v>
      </c>
      <c r="E52" s="32">
        <v>1602346</v>
      </c>
      <c r="F52" s="33">
        <f>E52/E$54*100</f>
        <v>2.355477285923022</v>
      </c>
      <c r="G52" s="32">
        <v>1281632</v>
      </c>
      <c r="H52" s="34">
        <f>(E52/G52-1)*100</f>
        <v>25.023875808344354</v>
      </c>
      <c r="I52" s="32">
        <f>E52-G52</f>
        <v>320714</v>
      </c>
      <c r="J52" s="41" t="s">
        <v>65</v>
      </c>
    </row>
    <row r="53" spans="2:10" ht="16.5" customHeight="1">
      <c r="B53" s="38"/>
      <c r="C53" s="39" t="s">
        <v>11</v>
      </c>
      <c r="D53" s="40"/>
      <c r="E53" s="32">
        <f>E54-SUM(E43:E51)</f>
        <v>9450960</v>
      </c>
      <c r="F53" s="33">
        <f t="shared" si="11"/>
        <v>13.893080277397669</v>
      </c>
      <c r="G53" s="32">
        <f>G54-SUM(G43:G51)</f>
        <v>10455197</v>
      </c>
      <c r="H53" s="34">
        <f t="shared" si="8"/>
        <v>-9.605146607950099</v>
      </c>
      <c r="I53" s="32">
        <f t="shared" si="9"/>
        <v>-1004237</v>
      </c>
      <c r="J53" s="41"/>
    </row>
    <row r="54" spans="2:10" ht="16.5" customHeight="1">
      <c r="B54" s="38"/>
      <c r="C54" s="39" t="s">
        <v>12</v>
      </c>
      <c r="D54" s="42"/>
      <c r="E54" s="32">
        <v>68026383</v>
      </c>
      <c r="F54" s="33">
        <f t="shared" si="11"/>
        <v>100</v>
      </c>
      <c r="G54" s="32">
        <v>68435603</v>
      </c>
      <c r="H54" s="34">
        <f t="shared" si="8"/>
        <v>-0.5979636067501293</v>
      </c>
      <c r="I54" s="32">
        <f t="shared" si="9"/>
        <v>-409220</v>
      </c>
      <c r="J54" s="41"/>
    </row>
    <row r="55" spans="2:10" ht="13.5">
      <c r="B55" s="43"/>
      <c r="C55" s="43"/>
      <c r="D55" s="43"/>
      <c r="E55" s="43"/>
      <c r="F55" s="43"/>
      <c r="G55" s="43"/>
      <c r="H55" s="43"/>
      <c r="I55" s="43"/>
      <c r="J55" s="43"/>
    </row>
    <row r="56" spans="2:10" ht="13.5">
      <c r="B56" s="43"/>
      <c r="C56" s="43"/>
      <c r="D56" s="43"/>
      <c r="E56" s="43"/>
      <c r="F56" s="43"/>
      <c r="G56" s="43"/>
      <c r="H56" s="43"/>
      <c r="I56" s="43"/>
      <c r="J56" s="43"/>
    </row>
  </sheetData>
  <mergeCells count="12">
    <mergeCell ref="B41:C41"/>
    <mergeCell ref="D41:D42"/>
    <mergeCell ref="E41:F41"/>
    <mergeCell ref="J41:J42"/>
    <mergeCell ref="B25:C25"/>
    <mergeCell ref="D25:D26"/>
    <mergeCell ref="E25:F25"/>
    <mergeCell ref="J25:J26"/>
    <mergeCell ref="B9:C9"/>
    <mergeCell ref="D9:D10"/>
    <mergeCell ref="E9:F9"/>
    <mergeCell ref="J9:J10"/>
  </mergeCells>
  <printOptions horizontalCentered="1" verticalCentered="1"/>
  <pageMargins left="0.984251968503937" right="0.3937007874015748" top="0.984251968503937" bottom="0.984251968503937" header="0.5118110236220472" footer="0.5118110236220472"/>
  <pageSetup firstPageNumber="5" useFirstPageNumber="1" horizontalDpi="300" verticalDpi="300" orientation="portrait" paperSize="9" scale="79" r:id="rId2"/>
  <headerFooter alignWithMargins="0">
    <oddFooter>&amp;C&amp;P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"/>
    </sheetView>
  </sheetViews>
  <sheetFormatPr defaultColWidth="9.00390625" defaultRowHeight="13.5"/>
  <cols>
    <col min="2" max="2" width="14.75390625" style="0" customWidth="1"/>
    <col min="3" max="7" width="10.625" style="0" customWidth="1"/>
  </cols>
  <sheetData>
    <row r="1" spans="1:7" ht="15">
      <c r="A1" t="s">
        <v>20</v>
      </c>
      <c r="B1" s="13" t="s">
        <v>49</v>
      </c>
      <c r="C1" s="13" t="s">
        <v>40</v>
      </c>
      <c r="D1" s="18" t="s">
        <v>50</v>
      </c>
      <c r="E1" s="10" t="s">
        <v>41</v>
      </c>
      <c r="F1" s="19" t="s">
        <v>51</v>
      </c>
      <c r="G1" s="19" t="s">
        <v>52</v>
      </c>
    </row>
    <row r="2" ht="13.5">
      <c r="B2" s="20"/>
    </row>
    <row r="3" ht="13.5">
      <c r="A3" t="s">
        <v>19</v>
      </c>
    </row>
    <row r="4" spans="2:4" ht="13.5">
      <c r="B4" s="1" t="s">
        <v>17</v>
      </c>
      <c r="C4" s="1"/>
      <c r="D4" s="1"/>
    </row>
    <row r="5" spans="1:4" ht="13.5">
      <c r="A5">
        <v>5</v>
      </c>
      <c r="B5" s="2" t="s">
        <v>1</v>
      </c>
      <c r="C5" s="23" t="str">
        <f>'5輸移出入'!E9</f>
        <v>平成16年</v>
      </c>
      <c r="D5" s="2" t="s">
        <v>3</v>
      </c>
    </row>
    <row r="6" spans="2:4" ht="13.5">
      <c r="B6" s="23" t="str">
        <f>'5輸移出入'!D11</f>
        <v>原油</v>
      </c>
      <c r="C6" s="23">
        <v>36134645</v>
      </c>
      <c r="D6" s="24">
        <f aca="true" t="shared" si="0" ref="D6:D12">C6/$C$12</f>
        <v>0.21349385274644003</v>
      </c>
    </row>
    <row r="7" spans="2:4" ht="13.5">
      <c r="B7" s="23" t="str">
        <f>'5輸移出入'!D12</f>
        <v>石油製品</v>
      </c>
      <c r="C7" s="23">
        <v>30626885</v>
      </c>
      <c r="D7" s="24">
        <f t="shared" si="0"/>
        <v>0.18095242602417025</v>
      </c>
    </row>
    <row r="8" spans="2:4" ht="13.5">
      <c r="B8" s="23" t="str">
        <f>'5輸移出入'!D13</f>
        <v>LNG(液化天然ガス)</v>
      </c>
      <c r="C8" s="23">
        <v>21237775</v>
      </c>
      <c r="D8" s="24">
        <f t="shared" si="0"/>
        <v>0.12547886961424487</v>
      </c>
    </row>
    <row r="9" spans="2:4" ht="13.5">
      <c r="B9" s="23" t="str">
        <f>'5輸移出入'!D14</f>
        <v>鋼材</v>
      </c>
      <c r="C9" s="23">
        <v>12142983</v>
      </c>
      <c r="D9" s="24">
        <f t="shared" si="0"/>
        <v>0.07174422841305136</v>
      </c>
    </row>
    <row r="10" spans="2:4" ht="13.5">
      <c r="B10" s="23" t="str">
        <f>'5輸移出入'!D15</f>
        <v>重油</v>
      </c>
      <c r="C10" s="23">
        <v>9849459</v>
      </c>
      <c r="D10" s="24">
        <f t="shared" si="0"/>
        <v>0.058193430414996423</v>
      </c>
    </row>
    <row r="11" spans="2:4" ht="13.5">
      <c r="B11" s="5" t="s">
        <v>4</v>
      </c>
      <c r="C11" s="25">
        <f>C12-SUM(C6:C10)</f>
        <v>59262049</v>
      </c>
      <c r="D11" s="24">
        <f t="shared" si="0"/>
        <v>0.3501371927870971</v>
      </c>
    </row>
    <row r="12" spans="2:4" ht="13.5">
      <c r="B12" s="6" t="s">
        <v>2</v>
      </c>
      <c r="C12" s="23">
        <f>'5輸移出入'!E22</f>
        <v>169253796</v>
      </c>
      <c r="D12" s="24">
        <f t="shared" si="0"/>
        <v>1</v>
      </c>
    </row>
  </sheetData>
  <printOptions/>
  <pageMargins left="0.7874015748031497" right="0.7874015748031497" top="0.984251968503937" bottom="0.984251968503937" header="0.5118110236220472" footer="0.5118110236220472"/>
  <pageSetup firstPageNumber="-1" useFirstPageNumber="1" fitToWidth="2" fitToHeight="1" horizontalDpi="300" verticalDpi="3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2005-09-05T00:39:40Z</cp:lastPrinted>
  <dcterms:created xsi:type="dcterms:W3CDTF">1997-06-02T06:40:16Z</dcterms:created>
  <dcterms:modified xsi:type="dcterms:W3CDTF">2005-09-05T02:17:20Z</dcterms:modified>
  <cp:category/>
  <cp:version/>
  <cp:contentType/>
  <cp:contentStatus/>
</cp:coreProperties>
</file>