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8805" activeTab="0"/>
  </bookViews>
  <sheets>
    <sheet name="10内貿ｺﾝﾃﾅ" sheetId="1" r:id="rId1"/>
  </sheets>
  <externalReferences>
    <externalReference r:id="rId4"/>
  </externalReferences>
  <definedNames>
    <definedName name="_xlnm.Print_Area" localSheetId="0">'10内貿ｺﾝﾃﾅ'!$A$1:$L$55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<sst xmlns="http://schemas.openxmlformats.org/spreadsheetml/2006/main" count="83" uniqueCount="47">
  <si>
    <t>13年</t>
  </si>
  <si>
    <t>-</t>
  </si>
  <si>
    <t>内貿コンテナ個数は18,902個</t>
  </si>
  <si>
    <t>■内貿航路別実入りコンテナ個数</t>
  </si>
  <si>
    <t>（単位：ＴＥＵ）</t>
  </si>
  <si>
    <t>航路名</t>
  </si>
  <si>
    <t>14年</t>
  </si>
  <si>
    <t>15年</t>
  </si>
  <si>
    <t>16年</t>
  </si>
  <si>
    <t>17年</t>
  </si>
  <si>
    <t>北海道航路</t>
  </si>
  <si>
    <t>移出</t>
  </si>
  <si>
    <t>移入</t>
  </si>
  <si>
    <t>計</t>
  </si>
  <si>
    <t>四日市航路</t>
  </si>
  <si>
    <t>※北海道航路と瀬戸内航路を非表示</t>
  </si>
  <si>
    <t>徳山下松航路</t>
  </si>
  <si>
    <t>瀬戸内航路</t>
  </si>
  <si>
    <t>-</t>
  </si>
  <si>
    <t>その他</t>
  </si>
  <si>
    <t>合計</t>
  </si>
  <si>
    <t>■移出貨物主要品種別表</t>
  </si>
  <si>
    <t>　　　　（単位：トン）</t>
  </si>
  <si>
    <t>順位</t>
  </si>
  <si>
    <t>品　　　種</t>
  </si>
  <si>
    <t>増減率％</t>
  </si>
  <si>
    <t>増減数</t>
  </si>
  <si>
    <t>　</t>
  </si>
  <si>
    <t>数　　量</t>
  </si>
  <si>
    <t>構成比％</t>
  </si>
  <si>
    <t xml:space="preserve"> </t>
  </si>
  <si>
    <t>染料・塗料・合成樹脂
・その他化学工業品</t>
  </si>
  <si>
    <t>化学薬品</t>
  </si>
  <si>
    <t>鋼材</t>
  </si>
  <si>
    <t>樹脂類</t>
  </si>
  <si>
    <t>金属くず</t>
  </si>
  <si>
    <t>その他</t>
  </si>
  <si>
    <t>■移入貨物主要品種別表</t>
  </si>
  <si>
    <t>（単位：トン）</t>
  </si>
  <si>
    <t>その他石油製品</t>
  </si>
  <si>
    <t>非鉄金属</t>
  </si>
  <si>
    <t>（17/16年）</t>
  </si>
  <si>
    <t>（17-16年）</t>
  </si>
  <si>
    <t>平成16年</t>
  </si>
  <si>
    <t>平成17年</t>
  </si>
  <si>
    <t>17年</t>
  </si>
  <si>
    <t>16年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</si>
</sst>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#,##0.0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b/>
      <i/>
      <u val="single"/>
      <sz val="20"/>
      <name val="ＭＳ Ｐゴシック"/>
      <family val="3"/>
    </font>
    <font>
      <sz val="11"/>
      <name val="ＭＳ Ｐ明朝"/>
      <family val="1"/>
    </font>
    <font>
      <sz val="11"/>
      <color indexed="10"/>
      <name val="ＭＳ Ｐゴシック"/>
      <family val="3"/>
    </font>
    <font>
      <sz val="13"/>
      <name val="ＭＳ Ｐ明朝"/>
      <family val="1"/>
    </font>
    <font>
      <sz val="13"/>
      <name val="ＭＳ Ｐゴシック"/>
      <family val="3"/>
    </font>
    <font>
      <sz val="12"/>
      <name val="ＭＳ Ｐ明朝"/>
      <family val="1"/>
    </font>
    <font>
      <sz val="6"/>
      <name val="ＭＳ Ｐ明朝"/>
      <family val="1"/>
    </font>
    <font>
      <sz val="9"/>
      <name val="ＭＳ Ｐゴシック"/>
      <family val="3"/>
    </font>
    <font>
      <sz val="13"/>
      <name val="ＭＳ 明朝"/>
      <family val="1"/>
    </font>
    <font>
      <sz val="10"/>
      <name val="ＭＳ ゴシック"/>
      <family val="3"/>
    </font>
    <font>
      <sz val="11.75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 quotePrefix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center" vertical="center"/>
    </xf>
    <xf numFmtId="176" fontId="3" fillId="0" borderId="23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76" fontId="3" fillId="0" borderId="25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 shrinkToFit="1"/>
    </xf>
    <xf numFmtId="0" fontId="3" fillId="0" borderId="0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8" xfId="0" applyFont="1" applyBorder="1" applyAlignment="1">
      <alignment horizontal="distributed" vertical="center" shrinkToFit="1"/>
    </xf>
    <xf numFmtId="0" fontId="3" fillId="0" borderId="9" xfId="0" applyFont="1" applyBorder="1" applyAlignment="1">
      <alignment horizontal="distributed" vertical="center" shrinkToFit="1"/>
    </xf>
    <xf numFmtId="176" fontId="3" fillId="0" borderId="10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0" fontId="7" fillId="0" borderId="0" xfId="0" applyFont="1" applyBorder="1" applyAlignment="1" quotePrefix="1">
      <alignment horizontal="center" vertical="center" shrinkToFit="1"/>
    </xf>
    <xf numFmtId="0" fontId="3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76" fontId="7" fillId="0" borderId="0" xfId="0" applyNumberFormat="1" applyFont="1" applyBorder="1" applyAlignment="1">
      <alignment vertical="center"/>
    </xf>
    <xf numFmtId="0" fontId="7" fillId="0" borderId="16" xfId="0" applyFont="1" applyBorder="1" applyAlignment="1" quotePrefix="1">
      <alignment horizontal="center" vertical="center" shrinkToFit="1"/>
    </xf>
    <xf numFmtId="0" fontId="8" fillId="0" borderId="29" xfId="0" applyFont="1" applyBorder="1" applyAlignment="1">
      <alignment horizontal="distributed" vertical="center" wrapText="1" shrinkToFit="1"/>
    </xf>
    <xf numFmtId="0" fontId="1" fillId="0" borderId="30" xfId="0" applyFont="1" applyBorder="1" applyAlignment="1">
      <alignment horizontal="distributed" vertical="center" wrapText="1"/>
    </xf>
    <xf numFmtId="176" fontId="7" fillId="0" borderId="16" xfId="0" applyNumberFormat="1" applyFont="1" applyBorder="1" applyAlignment="1">
      <alignment vertical="center"/>
    </xf>
    <xf numFmtId="180" fontId="7" fillId="0" borderId="16" xfId="0" applyNumberFormat="1" applyFont="1" applyBorder="1" applyAlignment="1">
      <alignment vertical="center"/>
    </xf>
    <xf numFmtId="0" fontId="3" fillId="0" borderId="32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3" fillId="0" borderId="29" xfId="0" applyFont="1" applyBorder="1" applyAlignment="1">
      <alignment horizontal="distributed" vertical="center" shrinkToFit="1"/>
    </xf>
    <xf numFmtId="0" fontId="0" fillId="0" borderId="30" xfId="0" applyBorder="1" applyAlignment="1">
      <alignment horizontal="distributed" vertical="center"/>
    </xf>
    <xf numFmtId="0" fontId="3" fillId="0" borderId="32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16" xfId="0" applyFont="1" applyBorder="1" applyAlignment="1">
      <alignment horizontal="distributed" vertical="center"/>
    </xf>
    <xf numFmtId="176" fontId="7" fillId="0" borderId="16" xfId="0" applyNumberFormat="1" applyFont="1" applyFill="1" applyBorder="1" applyAlignment="1">
      <alignment vertical="center"/>
    </xf>
    <xf numFmtId="0" fontId="3" fillId="0" borderId="3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0" fontId="0" fillId="0" borderId="29" xfId="0" applyBorder="1" applyAlignment="1">
      <alignment/>
    </xf>
    <xf numFmtId="0" fontId="10" fillId="0" borderId="17" xfId="0" applyFont="1" applyBorder="1" applyAlignment="1">
      <alignment/>
    </xf>
    <xf numFmtId="0" fontId="5" fillId="0" borderId="17" xfId="0" applyFont="1" applyBorder="1" applyAlignment="1">
      <alignment horizontal="distributed" vertical="center"/>
    </xf>
    <xf numFmtId="181" fontId="7" fillId="0" borderId="16" xfId="0" applyNumberFormat="1" applyFont="1" applyBorder="1" applyAlignment="1">
      <alignment vertical="center"/>
    </xf>
    <xf numFmtId="0" fontId="3" fillId="0" borderId="0" xfId="0" applyFont="1" applyBorder="1" applyAlignment="1">
      <alignment horizontal="distributed"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29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内貿コンテナの推移</a:t>
            </a:r>
          </a:p>
        </c:rich>
      </c:tx>
      <c:layout>
        <c:manualLayout>
          <c:xMode val="factor"/>
          <c:yMode val="factor"/>
          <c:x val="0.04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7"/>
          <c:w val="1"/>
          <c:h val="0.7255"/>
        </c:manualLayout>
      </c:layout>
      <c:lineChart>
        <c:grouping val="standard"/>
        <c:varyColors val="0"/>
        <c:ser>
          <c:idx val="0"/>
          <c:order val="0"/>
          <c:tx>
            <c:strRef>
              <c:f>'10内貿ｺﾝﾃﾅ'!$E$20</c:f>
              <c:strCache>
                <c:ptCount val="1"/>
                <c:pt idx="0">
                  <c:v>移出</c:v>
                </c:pt>
              </c:strCache>
            </c:strRef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'10内貿ｺﾝﾃﾅ'!$F$4:$J$4</c:f>
              <c:strCache>
                <c:ptCount val="5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</c:strCache>
            </c:strRef>
          </c:cat>
          <c:val>
            <c:numRef>
              <c:f>'10内貿ｺﾝﾃﾅ'!$F$20:$J$20</c:f>
              <c:numCache>
                <c:ptCount val="5"/>
                <c:pt idx="0">
                  <c:v>8057</c:v>
                </c:pt>
                <c:pt idx="1">
                  <c:v>8372</c:v>
                </c:pt>
                <c:pt idx="2">
                  <c:v>12705</c:v>
                </c:pt>
                <c:pt idx="3">
                  <c:v>9947</c:v>
                </c:pt>
                <c:pt idx="4">
                  <c:v>9045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'10内貿ｺﾝﾃﾅ'!$E$21</c:f>
              <c:strCache>
                <c:ptCount val="1"/>
                <c:pt idx="0">
                  <c:v>移入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'10内貿ｺﾝﾃﾅ'!$F$4:$J$4</c:f>
              <c:strCache>
                <c:ptCount val="5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</c:strCache>
            </c:strRef>
          </c:cat>
          <c:val>
            <c:numRef>
              <c:f>'10内貿ｺﾝﾃﾅ'!$F$21:$J$21</c:f>
              <c:numCache>
                <c:ptCount val="5"/>
                <c:pt idx="0">
                  <c:v>11656</c:v>
                </c:pt>
                <c:pt idx="1">
                  <c:v>10880</c:v>
                </c:pt>
                <c:pt idx="2">
                  <c:v>11490</c:v>
                </c:pt>
                <c:pt idx="3">
                  <c:v>10406</c:v>
                </c:pt>
                <c:pt idx="4">
                  <c:v>9857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'10内貿ｺﾝﾃﾅ'!$E$22</c:f>
              <c:strCache>
                <c:ptCount val="1"/>
                <c:pt idx="0">
                  <c:v>計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'10内貿ｺﾝﾃﾅ'!$F$4:$J$4</c:f>
              <c:strCache>
                <c:ptCount val="5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</c:strCache>
            </c:strRef>
          </c:cat>
          <c:val>
            <c:numRef>
              <c:f>'10内貿ｺﾝﾃﾅ'!$F$22:$J$22</c:f>
              <c:numCache>
                <c:ptCount val="5"/>
                <c:pt idx="0">
                  <c:v>19713</c:v>
                </c:pt>
                <c:pt idx="1">
                  <c:v>19252</c:v>
                </c:pt>
                <c:pt idx="2">
                  <c:v>24195</c:v>
                </c:pt>
                <c:pt idx="3">
                  <c:v>20353</c:v>
                </c:pt>
                <c:pt idx="4">
                  <c:v>18902</c:v>
                </c:pt>
              </c:numCache>
            </c:numRef>
          </c:val>
          <c:smooth val="0"/>
        </c:ser>
        <c:marker val="1"/>
        <c:axId val="9351918"/>
        <c:axId val="17058399"/>
      </c:lineChart>
      <c:catAx>
        <c:axId val="93519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058399"/>
        <c:crosses val="autoZero"/>
        <c:auto val="1"/>
        <c:lblOffset val="100"/>
        <c:noMultiLvlLbl val="0"/>
      </c:catAx>
      <c:valAx>
        <c:axId val="170583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TEU</a:t>
                </a:r>
              </a:p>
            </c:rich>
          </c:tx>
          <c:layout>
            <c:manualLayout>
              <c:xMode val="factor"/>
              <c:yMode val="factor"/>
              <c:x val="0.052"/>
              <c:y val="0.16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3519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>
        <c:manualLayout>
          <c:xMode val="edge"/>
          <c:yMode val="edge"/>
          <c:x val="0.27925"/>
          <c:y val="0.164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航路別コンテナ構成比（平成17年）</a:t>
            </a:r>
          </a:p>
        </c:rich>
      </c:tx>
      <c:layout>
        <c:manualLayout>
          <c:xMode val="factor"/>
          <c:yMode val="factor"/>
          <c:x val="0.019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325"/>
          <c:y val="0.16375"/>
          <c:w val="0.4935"/>
          <c:h val="0.836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8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('10内貿ｺﾝﾃﾅ'!$B$5,'10内貿ｺﾝﾃﾅ'!$B$8,'10内貿ｺﾝﾃﾅ'!$B$11,'10内貿ｺﾝﾃﾅ'!$B$14,'10内貿ｺﾝﾃﾅ'!$B$17)</c:f>
              <c:strCache>
                <c:ptCount val="3"/>
                <c:pt idx="0">
                  <c:v>四日市航路</c:v>
                </c:pt>
                <c:pt idx="1">
                  <c:v>徳山下松航路</c:v>
                </c:pt>
                <c:pt idx="2">
                  <c:v>その他</c:v>
                </c:pt>
              </c:strCache>
            </c:strRef>
          </c:cat>
          <c:val>
            <c:numRef>
              <c:f>('10内貿ｺﾝﾃﾅ'!$J$7,'10内貿ｺﾝﾃﾅ'!$J$10,'10内貿ｺﾝﾃﾅ'!$J$13,'10内貿ｺﾝﾃﾅ'!$J$16,'10内貿ｺﾝﾃﾅ'!$J$19)</c:f>
              <c:numCache>
                <c:ptCount val="3"/>
                <c:pt idx="0">
                  <c:v>5777</c:v>
                </c:pt>
                <c:pt idx="1">
                  <c:v>7992</c:v>
                </c:pt>
                <c:pt idx="2">
                  <c:v>5133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</xdr:row>
      <xdr:rowOff>104775</xdr:rowOff>
    </xdr:from>
    <xdr:to>
      <xdr:col>6</xdr:col>
      <xdr:colOff>485775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276225" y="3848100"/>
        <a:ext cx="308610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504825</xdr:colOff>
      <xdr:row>22</xdr:row>
      <xdr:rowOff>66675</xdr:rowOff>
    </xdr:from>
    <xdr:to>
      <xdr:col>11</xdr:col>
      <xdr:colOff>28575</xdr:colOff>
      <xdr:row>33</xdr:row>
      <xdr:rowOff>190500</xdr:rowOff>
    </xdr:to>
    <xdr:graphicFrame>
      <xdr:nvGraphicFramePr>
        <xdr:cNvPr id="2" name="Chart 2"/>
        <xdr:cNvGraphicFramePr/>
      </xdr:nvGraphicFramePr>
      <xdr:xfrm>
        <a:off x="3381375" y="3810000"/>
        <a:ext cx="410527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7.&#25968;&#23383;&#12391;&#12415;&#12427;&#21315;&#33865;&#28207;(&#12514;&#12494;&#12463;&#1252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1入港船舶"/>
      <sheetName val="2船種別"/>
      <sheetName val="3船種前年比"/>
      <sheetName val="4取扱貨物"/>
      <sheetName val="5輸移出入"/>
      <sheetName val="6輸出入"/>
      <sheetName val="7国別"/>
      <sheetName val="8移出入"/>
      <sheetName val="9外貿コンテナ"/>
      <sheetName val="10内貿ｺﾝﾃﾅ"/>
      <sheetName val="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R5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3" width="3.125" style="0" customWidth="1"/>
    <col min="5" max="5" width="5.25390625" style="0" customWidth="1"/>
    <col min="6" max="10" width="13.625" style="0" customWidth="1"/>
    <col min="11" max="11" width="5.625" style="0" customWidth="1"/>
    <col min="12" max="13" width="3.125" style="0" customWidth="1"/>
    <col min="14" max="14" width="14.00390625" style="0" customWidth="1"/>
    <col min="20" max="20" width="5.625" style="0" customWidth="1"/>
    <col min="21" max="21" width="4.625" style="0" customWidth="1"/>
  </cols>
  <sheetData>
    <row r="1" spans="2:9" ht="27.75" customHeight="1">
      <c r="B1" s="1" t="s">
        <v>2</v>
      </c>
      <c r="C1" s="2"/>
      <c r="D1" s="2"/>
      <c r="E1" s="2"/>
      <c r="F1" s="2"/>
      <c r="G1" s="2"/>
      <c r="H1" s="2"/>
      <c r="I1" s="2"/>
    </row>
    <row r="2" ht="16.5" customHeight="1">
      <c r="B2" s="3"/>
    </row>
    <row r="3" spans="2:10" ht="16.5" customHeight="1" thickBot="1">
      <c r="B3" s="4" t="s">
        <v>3</v>
      </c>
      <c r="C3" s="5"/>
      <c r="D3" s="5"/>
      <c r="E3" s="5"/>
      <c r="F3" s="5"/>
      <c r="G3" s="5"/>
      <c r="J3" s="6" t="s">
        <v>4</v>
      </c>
    </row>
    <row r="4" spans="2:10" ht="18" customHeight="1" thickBot="1">
      <c r="B4" s="7" t="s">
        <v>5</v>
      </c>
      <c r="C4" s="8"/>
      <c r="D4" s="8"/>
      <c r="E4" s="9"/>
      <c r="F4" s="10" t="s">
        <v>0</v>
      </c>
      <c r="G4" s="11" t="s">
        <v>6</v>
      </c>
      <c r="H4" s="12" t="s">
        <v>7</v>
      </c>
      <c r="I4" s="13" t="s">
        <v>8</v>
      </c>
      <c r="J4" s="13" t="s">
        <v>9</v>
      </c>
    </row>
    <row r="5" spans="2:10" ht="18" customHeight="1" hidden="1">
      <c r="B5" s="14" t="s">
        <v>10</v>
      </c>
      <c r="C5" s="15"/>
      <c r="D5" s="16"/>
      <c r="E5" s="17" t="s">
        <v>11</v>
      </c>
      <c r="F5" s="18">
        <v>3635</v>
      </c>
      <c r="G5" s="19">
        <v>839</v>
      </c>
      <c r="H5" s="20">
        <v>378</v>
      </c>
      <c r="I5" s="21"/>
      <c r="J5" s="21"/>
    </row>
    <row r="6" spans="2:10" ht="18" customHeight="1" hidden="1">
      <c r="B6" s="22"/>
      <c r="C6" s="23"/>
      <c r="D6" s="24"/>
      <c r="E6" s="25" t="s">
        <v>12</v>
      </c>
      <c r="F6" s="26">
        <v>1699</v>
      </c>
      <c r="G6" s="27">
        <v>336</v>
      </c>
      <c r="H6" s="28">
        <v>279</v>
      </c>
      <c r="I6" s="29"/>
      <c r="J6" s="29"/>
    </row>
    <row r="7" spans="2:10" ht="18" customHeight="1" hidden="1" thickBot="1">
      <c r="B7" s="30"/>
      <c r="C7" s="31"/>
      <c r="D7" s="32"/>
      <c r="E7" s="33" t="s">
        <v>13</v>
      </c>
      <c r="F7" s="34">
        <f>SUM(F5:F6)</f>
        <v>5334</v>
      </c>
      <c r="G7" s="35">
        <f>SUM(G5:G6)</f>
        <v>1175</v>
      </c>
      <c r="H7" s="36">
        <f>SUM(H5:H6)</f>
        <v>657</v>
      </c>
      <c r="I7" s="37">
        <f>SUM(I5:I6)</f>
        <v>0</v>
      </c>
      <c r="J7" s="37">
        <f>SUM(J5:J6)</f>
        <v>0</v>
      </c>
    </row>
    <row r="8" spans="2:10" ht="18" customHeight="1">
      <c r="B8" s="14" t="s">
        <v>14</v>
      </c>
      <c r="C8" s="38"/>
      <c r="D8" s="39"/>
      <c r="E8" s="17" t="s">
        <v>11</v>
      </c>
      <c r="F8" s="18">
        <v>1442</v>
      </c>
      <c r="G8" s="19">
        <v>1970</v>
      </c>
      <c r="H8" s="20">
        <v>2210</v>
      </c>
      <c r="I8" s="21">
        <v>2512</v>
      </c>
      <c r="J8" s="21">
        <v>2742</v>
      </c>
    </row>
    <row r="9" spans="2:15" ht="18" customHeight="1">
      <c r="B9" s="22"/>
      <c r="C9" s="40"/>
      <c r="D9" s="41"/>
      <c r="E9" s="25" t="s">
        <v>12</v>
      </c>
      <c r="F9" s="26">
        <v>3221</v>
      </c>
      <c r="G9" s="27">
        <v>3207</v>
      </c>
      <c r="H9" s="28">
        <v>3218</v>
      </c>
      <c r="I9" s="29">
        <v>3199</v>
      </c>
      <c r="J9" s="29">
        <v>3035</v>
      </c>
      <c r="N9" s="42" t="s">
        <v>15</v>
      </c>
      <c r="O9" s="42"/>
    </row>
    <row r="10" spans="2:15" ht="18" customHeight="1" thickBot="1">
      <c r="B10" s="30"/>
      <c r="C10" s="43"/>
      <c r="D10" s="44"/>
      <c r="E10" s="33" t="s">
        <v>13</v>
      </c>
      <c r="F10" s="34">
        <f>SUM(F8:F9)</f>
        <v>4663</v>
      </c>
      <c r="G10" s="35">
        <f>SUM(G8:G9)</f>
        <v>5177</v>
      </c>
      <c r="H10" s="36">
        <f>SUM(H8:H9)</f>
        <v>5428</v>
      </c>
      <c r="I10" s="37">
        <f>SUM(I8:I9)</f>
        <v>5711</v>
      </c>
      <c r="J10" s="37">
        <f>SUM(J8:J9)</f>
        <v>5777</v>
      </c>
      <c r="N10" s="42"/>
      <c r="O10" s="42"/>
    </row>
    <row r="11" spans="2:10" ht="18" customHeight="1">
      <c r="B11" s="45" t="s">
        <v>16</v>
      </c>
      <c r="C11" s="38"/>
      <c r="D11" s="39"/>
      <c r="E11" s="17" t="s">
        <v>11</v>
      </c>
      <c r="F11" s="18">
        <v>2713</v>
      </c>
      <c r="G11" s="19">
        <v>2440</v>
      </c>
      <c r="H11" s="20">
        <v>4809</v>
      </c>
      <c r="I11" s="21">
        <v>3618</v>
      </c>
      <c r="J11" s="21">
        <v>2304</v>
      </c>
    </row>
    <row r="12" spans="2:10" ht="18" customHeight="1">
      <c r="B12" s="22"/>
      <c r="C12" s="46"/>
      <c r="D12" s="47"/>
      <c r="E12" s="25" t="s">
        <v>12</v>
      </c>
      <c r="F12" s="26">
        <v>6173</v>
      </c>
      <c r="G12" s="27">
        <v>5939</v>
      </c>
      <c r="H12" s="28">
        <v>6299</v>
      </c>
      <c r="I12" s="29">
        <v>5688</v>
      </c>
      <c r="J12" s="29">
        <v>5688</v>
      </c>
    </row>
    <row r="13" spans="2:10" ht="18" customHeight="1" thickBot="1">
      <c r="B13" s="30"/>
      <c r="C13" s="43"/>
      <c r="D13" s="44"/>
      <c r="E13" s="33" t="s">
        <v>13</v>
      </c>
      <c r="F13" s="34">
        <f>SUM(F11:F12)</f>
        <v>8886</v>
      </c>
      <c r="G13" s="35">
        <f>SUM(G11:G12)</f>
        <v>8379</v>
      </c>
      <c r="H13" s="36">
        <f>SUM(H11:H12)</f>
        <v>11108</v>
      </c>
      <c r="I13" s="37">
        <f>SUM(I11:I12)</f>
        <v>9306</v>
      </c>
      <c r="J13" s="37">
        <f>SUM(J11:J12)</f>
        <v>7992</v>
      </c>
    </row>
    <row r="14" spans="2:10" ht="18" customHeight="1" hidden="1">
      <c r="B14" s="45" t="s">
        <v>17</v>
      </c>
      <c r="C14" s="48"/>
      <c r="D14" s="49"/>
      <c r="E14" s="17" t="s">
        <v>11</v>
      </c>
      <c r="F14" s="50" t="s">
        <v>1</v>
      </c>
      <c r="G14" s="19">
        <v>2158</v>
      </c>
      <c r="H14" s="20">
        <v>1527</v>
      </c>
      <c r="I14" s="21"/>
      <c r="J14" s="21"/>
    </row>
    <row r="15" spans="2:10" ht="18" customHeight="1" hidden="1">
      <c r="B15" s="22"/>
      <c r="C15" s="40"/>
      <c r="D15" s="41"/>
      <c r="E15" s="25" t="s">
        <v>12</v>
      </c>
      <c r="F15" s="51" t="s">
        <v>1</v>
      </c>
      <c r="G15" s="27">
        <v>0</v>
      </c>
      <c r="H15" s="28">
        <v>0</v>
      </c>
      <c r="I15" s="29"/>
      <c r="J15" s="29"/>
    </row>
    <row r="16" spans="2:10" ht="18" customHeight="1" hidden="1" thickBot="1">
      <c r="B16" s="22"/>
      <c r="C16" s="40"/>
      <c r="D16" s="41"/>
      <c r="E16" s="33" t="s">
        <v>13</v>
      </c>
      <c r="F16" s="52" t="s">
        <v>18</v>
      </c>
      <c r="G16" s="35">
        <f>SUM(G14:G15)</f>
        <v>2158</v>
      </c>
      <c r="H16" s="36">
        <f>SUM(H14:H15)</f>
        <v>1527</v>
      </c>
      <c r="I16" s="37">
        <f>SUM(I14:I15)</f>
        <v>0</v>
      </c>
      <c r="J16" s="37">
        <f>SUM(J14:J15)</f>
        <v>0</v>
      </c>
    </row>
    <row r="17" spans="2:10" ht="18" customHeight="1">
      <c r="B17" s="14" t="s">
        <v>19</v>
      </c>
      <c r="C17" s="15"/>
      <c r="D17" s="16"/>
      <c r="E17" s="17" t="s">
        <v>11</v>
      </c>
      <c r="F17" s="50">
        <v>267</v>
      </c>
      <c r="G17" s="53">
        <v>965</v>
      </c>
      <c r="H17" s="54">
        <v>3781</v>
      </c>
      <c r="I17" s="55">
        <v>3817</v>
      </c>
      <c r="J17" s="55">
        <v>3999</v>
      </c>
    </row>
    <row r="18" spans="2:10" ht="18" customHeight="1">
      <c r="B18" s="22"/>
      <c r="C18" s="40"/>
      <c r="D18" s="41"/>
      <c r="E18" s="25" t="s">
        <v>12</v>
      </c>
      <c r="F18" s="51">
        <v>563</v>
      </c>
      <c r="G18" s="56">
        <v>1398</v>
      </c>
      <c r="H18" s="57">
        <v>1694</v>
      </c>
      <c r="I18" s="58">
        <v>1519</v>
      </c>
      <c r="J18" s="58">
        <v>1134</v>
      </c>
    </row>
    <row r="19" spans="2:10" ht="18" customHeight="1" thickBot="1">
      <c r="B19" s="30"/>
      <c r="C19" s="43"/>
      <c r="D19" s="44"/>
      <c r="E19" s="33" t="s">
        <v>13</v>
      </c>
      <c r="F19" s="52">
        <f>SUM(F17:F18)</f>
        <v>830</v>
      </c>
      <c r="G19" s="59">
        <f>SUM(G17:G18)</f>
        <v>2363</v>
      </c>
      <c r="H19" s="60">
        <f>SUM(H17:H18)</f>
        <v>5475</v>
      </c>
      <c r="I19" s="61">
        <f>SUM(I17:I18)</f>
        <v>5336</v>
      </c>
      <c r="J19" s="61">
        <f>SUM(J17:J18)</f>
        <v>5133</v>
      </c>
    </row>
    <row r="20" spans="2:10" ht="18" customHeight="1">
      <c r="B20" s="14" t="s">
        <v>20</v>
      </c>
      <c r="C20" s="38"/>
      <c r="D20" s="39"/>
      <c r="E20" s="17" t="s">
        <v>11</v>
      </c>
      <c r="F20" s="18">
        <f>F5+F8+F11+F17</f>
        <v>8057</v>
      </c>
      <c r="G20" s="19">
        <f aca="true" t="shared" si="0" ref="G20:J21">G5+G8+G11+G14+G17</f>
        <v>8372</v>
      </c>
      <c r="H20" s="20">
        <f t="shared" si="0"/>
        <v>12705</v>
      </c>
      <c r="I20" s="21">
        <f t="shared" si="0"/>
        <v>9947</v>
      </c>
      <c r="J20" s="21">
        <f t="shared" si="0"/>
        <v>9045</v>
      </c>
    </row>
    <row r="21" spans="2:10" ht="18" customHeight="1">
      <c r="B21" s="22"/>
      <c r="C21" s="40"/>
      <c r="D21" s="41"/>
      <c r="E21" s="25" t="s">
        <v>12</v>
      </c>
      <c r="F21" s="26">
        <f>F6+F9+F12+F18</f>
        <v>11656</v>
      </c>
      <c r="G21" s="27">
        <f t="shared" si="0"/>
        <v>10880</v>
      </c>
      <c r="H21" s="28">
        <f t="shared" si="0"/>
        <v>11490</v>
      </c>
      <c r="I21" s="29">
        <f t="shared" si="0"/>
        <v>10406</v>
      </c>
      <c r="J21" s="29">
        <f t="shared" si="0"/>
        <v>9857</v>
      </c>
    </row>
    <row r="22" spans="2:10" ht="18" customHeight="1" thickBot="1">
      <c r="B22" s="30"/>
      <c r="C22" s="43"/>
      <c r="D22" s="44"/>
      <c r="E22" s="33" t="s">
        <v>13</v>
      </c>
      <c r="F22" s="34">
        <f>SUM(F20:F21)</f>
        <v>19713</v>
      </c>
      <c r="G22" s="35">
        <f>SUM(G20:G21)</f>
        <v>19252</v>
      </c>
      <c r="H22" s="36">
        <f>SUM(H20:H21)</f>
        <v>24195</v>
      </c>
      <c r="I22" s="37">
        <f>SUM(I20:I21)</f>
        <v>20353</v>
      </c>
      <c r="J22" s="37">
        <f>SUM(J20:J21)</f>
        <v>18902</v>
      </c>
    </row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spans="2:10" ht="16.5" customHeight="1">
      <c r="B35" s="62" t="s">
        <v>21</v>
      </c>
      <c r="D35" s="62"/>
      <c r="E35" s="63"/>
      <c r="F35" s="63"/>
      <c r="G35" s="62"/>
      <c r="H35" s="62"/>
      <c r="I35" s="62"/>
      <c r="J35" s="64" t="s">
        <v>22</v>
      </c>
    </row>
    <row r="36" spans="2:11" ht="18" customHeight="1">
      <c r="B36" s="65" t="s">
        <v>23</v>
      </c>
      <c r="C36" s="65"/>
      <c r="D36" s="66" t="s">
        <v>24</v>
      </c>
      <c r="E36" s="67"/>
      <c r="F36" s="68" t="s">
        <v>44</v>
      </c>
      <c r="G36" s="69"/>
      <c r="H36" s="70" t="s">
        <v>43</v>
      </c>
      <c r="I36" s="71" t="s">
        <v>25</v>
      </c>
      <c r="J36" s="72" t="s">
        <v>26</v>
      </c>
      <c r="K36" s="73"/>
    </row>
    <row r="37" spans="1:18" ht="18" customHeight="1">
      <c r="A37" t="s">
        <v>27</v>
      </c>
      <c r="B37" s="74" t="s">
        <v>45</v>
      </c>
      <c r="C37" s="74" t="s">
        <v>46</v>
      </c>
      <c r="D37" s="75"/>
      <c r="E37" s="76"/>
      <c r="F37" s="77" t="s">
        <v>28</v>
      </c>
      <c r="G37" s="74" t="s">
        <v>29</v>
      </c>
      <c r="H37" s="70" t="s">
        <v>28</v>
      </c>
      <c r="I37" s="78" t="s">
        <v>41</v>
      </c>
      <c r="J37" s="78" t="s">
        <v>42</v>
      </c>
      <c r="K37" s="79" t="s">
        <v>30</v>
      </c>
      <c r="O37" s="80"/>
      <c r="P37" s="81"/>
      <c r="Q37" s="82"/>
      <c r="R37" s="83"/>
    </row>
    <row r="38" spans="2:18" ht="18" customHeight="1">
      <c r="B38" s="84">
        <v>1</v>
      </c>
      <c r="C38" s="84">
        <v>1</v>
      </c>
      <c r="D38" s="85" t="s">
        <v>31</v>
      </c>
      <c r="E38" s="86"/>
      <c r="F38" s="87">
        <v>93414</v>
      </c>
      <c r="G38" s="88">
        <f aca="true" t="shared" si="1" ref="G38:G43">F38/F$44*100</f>
        <v>92.3190955270492</v>
      </c>
      <c r="H38" s="87">
        <v>91567</v>
      </c>
      <c r="I38" s="88">
        <f aca="true" t="shared" si="2" ref="I38:I44">(F38/H38-1)*100</f>
        <v>2.017102231153145</v>
      </c>
      <c r="J38" s="87">
        <f aca="true" t="shared" si="3" ref="J38:J44">F38-H38</f>
        <v>1847</v>
      </c>
      <c r="K38" s="89"/>
      <c r="O38" s="80"/>
      <c r="P38" s="90"/>
      <c r="Q38" s="91"/>
      <c r="R38" s="83"/>
    </row>
    <row r="39" spans="2:18" ht="18" customHeight="1">
      <c r="B39" s="84">
        <v>2</v>
      </c>
      <c r="C39" s="84">
        <v>2</v>
      </c>
      <c r="D39" s="92" t="s">
        <v>32</v>
      </c>
      <c r="E39" s="93"/>
      <c r="F39" s="87">
        <v>5235</v>
      </c>
      <c r="G39" s="88">
        <f t="shared" si="1"/>
        <v>5.173640622220466</v>
      </c>
      <c r="H39" s="87">
        <v>4583</v>
      </c>
      <c r="I39" s="88">
        <f t="shared" si="2"/>
        <v>14.226489199214498</v>
      </c>
      <c r="J39" s="87">
        <f t="shared" si="3"/>
        <v>652</v>
      </c>
      <c r="K39" s="94"/>
      <c r="O39" s="95"/>
      <c r="P39" s="95"/>
      <c r="Q39" s="95"/>
      <c r="R39" s="95"/>
    </row>
    <row r="40" spans="2:11" ht="18" customHeight="1">
      <c r="B40" s="84">
        <v>3</v>
      </c>
      <c r="C40" s="84">
        <v>4</v>
      </c>
      <c r="D40" s="96" t="s">
        <v>33</v>
      </c>
      <c r="E40" s="96"/>
      <c r="F40" s="97">
        <v>952</v>
      </c>
      <c r="G40" s="88">
        <f t="shared" si="1"/>
        <v>0.9408416184057083</v>
      </c>
      <c r="H40" s="97">
        <v>1707</v>
      </c>
      <c r="I40" s="88">
        <f t="shared" si="2"/>
        <v>-44.22964264792033</v>
      </c>
      <c r="J40" s="87">
        <f t="shared" si="3"/>
        <v>-755</v>
      </c>
      <c r="K40" s="94"/>
    </row>
    <row r="41" spans="2:18" ht="18" customHeight="1">
      <c r="B41" s="84">
        <v>4</v>
      </c>
      <c r="C41" s="84">
        <v>6</v>
      </c>
      <c r="D41" s="92" t="s">
        <v>34</v>
      </c>
      <c r="E41" s="98"/>
      <c r="F41" s="87">
        <v>889</v>
      </c>
      <c r="G41" s="88">
        <f t="shared" si="1"/>
        <v>0.8785800407170953</v>
      </c>
      <c r="H41" s="87">
        <v>223</v>
      </c>
      <c r="I41" s="88">
        <f t="shared" si="2"/>
        <v>298.6547085201794</v>
      </c>
      <c r="J41" s="87">
        <f t="shared" si="3"/>
        <v>666</v>
      </c>
      <c r="K41" s="99"/>
      <c r="N41" s="100"/>
      <c r="O41" s="95"/>
      <c r="P41" s="95"/>
      <c r="Q41" s="95"/>
      <c r="R41" s="95"/>
    </row>
    <row r="42" spans="2:18" ht="18" customHeight="1">
      <c r="B42" s="84">
        <v>5</v>
      </c>
      <c r="C42" s="84">
        <v>7</v>
      </c>
      <c r="D42" s="96" t="s">
        <v>35</v>
      </c>
      <c r="E42" s="96"/>
      <c r="F42" s="97">
        <v>296</v>
      </c>
      <c r="G42" s="88">
        <f t="shared" si="1"/>
        <v>0.29253058723538833</v>
      </c>
      <c r="H42" s="97">
        <v>196</v>
      </c>
      <c r="I42" s="88">
        <f t="shared" si="2"/>
        <v>51.020408163265294</v>
      </c>
      <c r="J42" s="87">
        <f t="shared" si="3"/>
        <v>100</v>
      </c>
      <c r="O42" s="95"/>
      <c r="P42" s="95"/>
      <c r="Q42" s="95"/>
      <c r="R42" s="95"/>
    </row>
    <row r="43" spans="2:18" ht="18" customHeight="1">
      <c r="B43" s="101"/>
      <c r="C43" s="102"/>
      <c r="D43" s="103" t="s">
        <v>36</v>
      </c>
      <c r="E43" s="98"/>
      <c r="F43" s="87">
        <f>F44-SUM(F38:F42)</f>
        <v>400</v>
      </c>
      <c r="G43" s="88">
        <f t="shared" si="1"/>
        <v>0.39531160437214635</v>
      </c>
      <c r="H43" s="87">
        <f>H44-SUM(H38:H42)</f>
        <v>3775</v>
      </c>
      <c r="I43" s="88">
        <f t="shared" si="2"/>
        <v>-89.40397350993378</v>
      </c>
      <c r="J43" s="87">
        <f t="shared" si="3"/>
        <v>-3375</v>
      </c>
      <c r="O43" s="95"/>
      <c r="P43" s="95"/>
      <c r="Q43" s="95"/>
      <c r="R43" s="95"/>
    </row>
    <row r="44" spans="2:18" ht="18" customHeight="1">
      <c r="B44" s="101"/>
      <c r="C44" s="102"/>
      <c r="D44" s="103" t="s">
        <v>20</v>
      </c>
      <c r="E44" s="98"/>
      <c r="F44" s="87">
        <v>101186</v>
      </c>
      <c r="G44" s="104">
        <f>SUM(G38:G43)</f>
        <v>100</v>
      </c>
      <c r="H44" s="87">
        <v>102051</v>
      </c>
      <c r="I44" s="88">
        <f t="shared" si="2"/>
        <v>-0.8476154079822829</v>
      </c>
      <c r="J44" s="87">
        <f t="shared" si="3"/>
        <v>-865</v>
      </c>
      <c r="O44" s="95"/>
      <c r="P44" s="95"/>
      <c r="Q44" s="95"/>
      <c r="R44" s="95"/>
    </row>
    <row r="45" spans="15:18" ht="16.5" customHeight="1">
      <c r="O45" s="95"/>
      <c r="P45" s="95"/>
      <c r="Q45" s="95"/>
      <c r="R45" s="95"/>
    </row>
    <row r="46" spans="2:18" ht="16.5" customHeight="1">
      <c r="B46" s="62" t="s">
        <v>37</v>
      </c>
      <c r="C46" s="62"/>
      <c r="D46" s="63"/>
      <c r="E46" s="62"/>
      <c r="F46" s="62"/>
      <c r="G46" s="62"/>
      <c r="J46" s="64" t="s">
        <v>38</v>
      </c>
      <c r="N46" s="105"/>
      <c r="O46" s="82"/>
      <c r="P46" s="90"/>
      <c r="Q46" s="91"/>
      <c r="R46" s="83"/>
    </row>
    <row r="47" spans="2:18" ht="18" customHeight="1">
      <c r="B47" s="65" t="s">
        <v>23</v>
      </c>
      <c r="C47" s="65"/>
      <c r="D47" s="66" t="s">
        <v>24</v>
      </c>
      <c r="E47" s="67"/>
      <c r="F47" s="68" t="s">
        <v>44</v>
      </c>
      <c r="G47" s="69"/>
      <c r="H47" s="70" t="s">
        <v>43</v>
      </c>
      <c r="I47" s="71" t="s">
        <v>25</v>
      </c>
      <c r="J47" s="72" t="s">
        <v>26</v>
      </c>
      <c r="O47" s="80"/>
      <c r="P47" s="105"/>
      <c r="Q47" s="82"/>
      <c r="R47" s="83"/>
    </row>
    <row r="48" spans="2:18" ht="18" customHeight="1">
      <c r="B48" s="74" t="s">
        <v>45</v>
      </c>
      <c r="C48" s="74" t="s">
        <v>46</v>
      </c>
      <c r="D48" s="75"/>
      <c r="E48" s="76"/>
      <c r="F48" s="77" t="s">
        <v>28</v>
      </c>
      <c r="G48" s="74" t="s">
        <v>29</v>
      </c>
      <c r="H48" s="70" t="s">
        <v>28</v>
      </c>
      <c r="I48" s="78" t="s">
        <v>41</v>
      </c>
      <c r="J48" s="78" t="s">
        <v>42</v>
      </c>
      <c r="O48" s="80"/>
      <c r="P48" s="90"/>
      <c r="Q48" s="106"/>
      <c r="R48" s="83"/>
    </row>
    <row r="49" spans="2:18" ht="18" customHeight="1">
      <c r="B49" s="84">
        <v>1</v>
      </c>
      <c r="C49" s="84">
        <v>1</v>
      </c>
      <c r="D49" s="85" t="s">
        <v>31</v>
      </c>
      <c r="E49" s="86"/>
      <c r="F49" s="87">
        <v>66166</v>
      </c>
      <c r="G49" s="88">
        <f aca="true" t="shared" si="4" ref="G49:G54">F49/F$55*100</f>
        <v>54.444618156983104</v>
      </c>
      <c r="H49" s="87">
        <v>61418</v>
      </c>
      <c r="I49" s="88">
        <f aca="true" t="shared" si="5" ref="I49:I55">(F49/H49-1)*100</f>
        <v>7.730632713536756</v>
      </c>
      <c r="J49" s="87">
        <f aca="true" t="shared" si="6" ref="J49:J55">F49-H49</f>
        <v>4748</v>
      </c>
      <c r="O49" s="80"/>
      <c r="P49" s="81"/>
      <c r="Q49" s="82"/>
      <c r="R49" s="83"/>
    </row>
    <row r="50" spans="2:18" ht="18" customHeight="1">
      <c r="B50" s="84">
        <v>2</v>
      </c>
      <c r="C50" s="84">
        <v>2</v>
      </c>
      <c r="D50" s="107" t="s">
        <v>32</v>
      </c>
      <c r="E50" s="98"/>
      <c r="F50" s="87">
        <v>32131</v>
      </c>
      <c r="G50" s="88">
        <f t="shared" si="4"/>
        <v>26.43895695677575</v>
      </c>
      <c r="H50" s="87">
        <v>33423</v>
      </c>
      <c r="I50" s="88">
        <f t="shared" si="5"/>
        <v>-3.865601531879248</v>
      </c>
      <c r="J50" s="87">
        <f t="shared" si="6"/>
        <v>-1292</v>
      </c>
      <c r="O50" s="80"/>
      <c r="P50" s="23"/>
      <c r="Q50" s="108"/>
      <c r="R50" s="83"/>
    </row>
    <row r="51" spans="2:10" ht="18" customHeight="1">
      <c r="B51" s="84">
        <v>3</v>
      </c>
      <c r="C51" s="84">
        <v>4</v>
      </c>
      <c r="D51" s="107" t="s">
        <v>39</v>
      </c>
      <c r="E51" s="98"/>
      <c r="F51" s="87">
        <v>7595</v>
      </c>
      <c r="G51" s="88">
        <f t="shared" si="4"/>
        <v>6.249537147512116</v>
      </c>
      <c r="H51" s="87">
        <v>7119</v>
      </c>
      <c r="I51" s="88">
        <f t="shared" si="5"/>
        <v>6.686332350049162</v>
      </c>
      <c r="J51" s="87">
        <f t="shared" si="6"/>
        <v>476</v>
      </c>
    </row>
    <row r="52" spans="2:10" ht="18" customHeight="1">
      <c r="B52" s="84">
        <v>4</v>
      </c>
      <c r="C52" s="84">
        <v>6</v>
      </c>
      <c r="D52" s="107" t="s">
        <v>34</v>
      </c>
      <c r="E52" s="98"/>
      <c r="F52" s="87">
        <v>4509</v>
      </c>
      <c r="G52" s="88">
        <f t="shared" si="4"/>
        <v>3.7102255428745403</v>
      </c>
      <c r="H52" s="87">
        <v>3887</v>
      </c>
      <c r="I52" s="88">
        <f t="shared" si="5"/>
        <v>16.002058142526376</v>
      </c>
      <c r="J52" s="87">
        <f t="shared" si="6"/>
        <v>622</v>
      </c>
    </row>
    <row r="53" spans="2:18" ht="18" customHeight="1">
      <c r="B53" s="84">
        <v>5</v>
      </c>
      <c r="C53" s="84">
        <v>7</v>
      </c>
      <c r="D53" s="107" t="s">
        <v>40</v>
      </c>
      <c r="E53" s="98"/>
      <c r="F53" s="87">
        <v>4110</v>
      </c>
      <c r="G53" s="88">
        <f t="shared" si="4"/>
        <v>3.3819088448024752</v>
      </c>
      <c r="H53" s="87">
        <v>3240</v>
      </c>
      <c r="I53" s="88">
        <f t="shared" si="5"/>
        <v>26.851851851851862</v>
      </c>
      <c r="J53" s="87">
        <f t="shared" si="6"/>
        <v>870</v>
      </c>
      <c r="O53" s="95"/>
      <c r="P53" s="95"/>
      <c r="Q53" s="95"/>
      <c r="R53" s="95"/>
    </row>
    <row r="54" spans="2:10" ht="18" customHeight="1">
      <c r="B54" s="101"/>
      <c r="C54" s="102"/>
      <c r="D54" s="103" t="s">
        <v>36</v>
      </c>
      <c r="E54" s="98"/>
      <c r="F54" s="87">
        <f>F55-SUM(F49:F53)</f>
        <v>7018</v>
      </c>
      <c r="G54" s="88">
        <f t="shared" si="4"/>
        <v>5.774753351052012</v>
      </c>
      <c r="H54" s="87">
        <f>H55-SUM(H49:H53)</f>
        <v>16815</v>
      </c>
      <c r="I54" s="88">
        <f t="shared" si="5"/>
        <v>-58.26345524829022</v>
      </c>
      <c r="J54" s="87">
        <f t="shared" si="6"/>
        <v>-9797</v>
      </c>
    </row>
    <row r="55" spans="2:10" ht="18" customHeight="1">
      <c r="B55" s="101"/>
      <c r="C55" s="102"/>
      <c r="D55" s="103" t="s">
        <v>20</v>
      </c>
      <c r="E55" s="98"/>
      <c r="F55" s="87">
        <v>121529</v>
      </c>
      <c r="G55" s="104">
        <f>SUM(G49:G54)</f>
        <v>100</v>
      </c>
      <c r="H55" s="87">
        <v>125902</v>
      </c>
      <c r="I55" s="88">
        <f t="shared" si="5"/>
        <v>-3.4733364045050896</v>
      </c>
      <c r="J55" s="87">
        <f t="shared" si="6"/>
        <v>-4373</v>
      </c>
    </row>
  </sheetData>
  <mergeCells count="35">
    <mergeCell ref="N9:O10"/>
    <mergeCell ref="N46:O46"/>
    <mergeCell ref="D51:E51"/>
    <mergeCell ref="D41:E41"/>
    <mergeCell ref="F36:G36"/>
    <mergeCell ref="B20:D20"/>
    <mergeCell ref="B36:C36"/>
    <mergeCell ref="D36:E37"/>
    <mergeCell ref="F47:G47"/>
    <mergeCell ref="B47:C47"/>
    <mergeCell ref="P46:Q46"/>
    <mergeCell ref="P47:Q47"/>
    <mergeCell ref="P48:Q48"/>
    <mergeCell ref="P49:Q49"/>
    <mergeCell ref="P37:Q37"/>
    <mergeCell ref="P38:Q38"/>
    <mergeCell ref="B14:D14"/>
    <mergeCell ref="B17:D17"/>
    <mergeCell ref="D38:E38"/>
    <mergeCell ref="B4:D4"/>
    <mergeCell ref="B5:D5"/>
    <mergeCell ref="B8:D8"/>
    <mergeCell ref="B11:D11"/>
    <mergeCell ref="D55:E55"/>
    <mergeCell ref="D49:E49"/>
    <mergeCell ref="D50:E50"/>
    <mergeCell ref="D53:E53"/>
    <mergeCell ref="D54:E54"/>
    <mergeCell ref="D39:E39"/>
    <mergeCell ref="D52:E52"/>
    <mergeCell ref="D40:E40"/>
    <mergeCell ref="D42:E42"/>
    <mergeCell ref="D47:E48"/>
    <mergeCell ref="D43:E43"/>
    <mergeCell ref="D44:E44"/>
  </mergeCells>
  <printOptions horizontalCentered="1" verticalCentered="1"/>
  <pageMargins left="0.7874015748031497" right="0.3937007874015748" top="0.4330708661417323" bottom="0.3937007874015748" header="0.5118110236220472" footer="0.5118110236220472"/>
  <pageSetup firstPageNumber="10" useFirstPageNumber="1" horizontalDpi="300" verticalDpi="300" orientation="portrait" paperSize="9" scale="86" r:id="rId2"/>
  <headerFooter alignWithMargins="0">
    <oddFooter>&amp;C&amp;P</oddFooter>
  </headerFooter>
  <rowBreaks count="1" manualBreakCount="1">
    <brk id="5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2006-10-25T05:41:39Z</dcterms:created>
  <dcterms:modified xsi:type="dcterms:W3CDTF">2006-10-25T05:45:24Z</dcterms:modified>
  <cp:category/>
  <cp:version/>
  <cp:contentType/>
  <cp:contentStatus/>
</cp:coreProperties>
</file>