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00" windowHeight="8580" activeTab="0"/>
  </bookViews>
  <sheets>
    <sheet name="5輸移出入" sheetId="1" r:id="rId1"/>
  </sheets>
  <externalReferences>
    <externalReference r:id="rId4"/>
  </externalReferences>
  <definedNames>
    <definedName name="_xlnm.Print_Area" localSheetId="0">'5輸移出入'!$A$1:$K$54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<sst xmlns="http://schemas.openxmlformats.org/spreadsheetml/2006/main" count="97" uniqueCount="57">
  <si>
    <t>取扱貨物総数 １億６，６９６万トン（対前年比 ０．８％増）</t>
  </si>
  <si>
    <t>■取扱貨物主要品種別表（外貿・内貿）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</si>
  <si>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</si>
  <si>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</si>
  <si>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</si>
  <si>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</si>
  <si>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</si>
  <si>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</si>
  <si>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</si>
  <si>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</si>
  <si>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原油</t>
  </si>
  <si>
    <t>アラブ首長国、サウジアラビア、カタール</t>
  </si>
  <si>
    <t>石油製品</t>
  </si>
  <si>
    <t>東京都、神奈川県、サウジアラビア</t>
  </si>
  <si>
    <t>LNG(液化天然ガス)</t>
  </si>
  <si>
    <t>ブルネイ、マレーシア、オーストラリア</t>
  </si>
  <si>
    <t>鋼材</t>
  </si>
  <si>
    <t>兵庫県、大阪府、岡山県</t>
  </si>
  <si>
    <t>重油</t>
  </si>
  <si>
    <t>神奈川県、三重県、静岡県</t>
  </si>
  <si>
    <t>化学薬品</t>
  </si>
  <si>
    <t>神奈川県、韓国、中国</t>
  </si>
  <si>
    <t>完成自動車</t>
  </si>
  <si>
    <t>愛知県、アメリカ、広島県</t>
  </si>
  <si>
    <t>鉄鉱石</t>
  </si>
  <si>
    <t>オーストラリア、フィリピン、ブラジル</t>
  </si>
  <si>
    <t>砂利・砂</t>
  </si>
  <si>
    <t>北海道、千葉県、東京都</t>
  </si>
  <si>
    <t>石炭</t>
  </si>
  <si>
    <t>オーストラリア、カナダ、神奈川県</t>
  </si>
  <si>
    <t>そ　　の　　他</t>
  </si>
  <si>
    <t>合　　　　　計</t>
  </si>
  <si>
    <t>■外貿貨物主要品種別表</t>
  </si>
  <si>
    <t>サウジアラビア、韓国、クウェート</t>
  </si>
  <si>
    <t>オーストラリア、フィリピン、ブラジル</t>
  </si>
  <si>
    <t>オーストラリア、カナダ、中国</t>
  </si>
  <si>
    <t>アメリカ、ドイツ、南アフリカ共和国</t>
  </si>
  <si>
    <t>LPG(液化石油ガス)</t>
  </si>
  <si>
    <t>サウジアラビア、アラブ首長国、クウェート</t>
  </si>
  <si>
    <t>韓国、台湾、中国</t>
  </si>
  <si>
    <t>韓国、中国、台湾</t>
  </si>
  <si>
    <t>非金属鉱物</t>
  </si>
  <si>
    <t>オーストラリア、中国、タイ</t>
  </si>
  <si>
    <t>■内貿貨物主要品種別表</t>
  </si>
  <si>
    <t>東京都、神奈川県、北海道</t>
  </si>
  <si>
    <t>神奈川県、三重県、静岡県</t>
  </si>
  <si>
    <t>兵庫県、大阪府、岡山県</t>
  </si>
  <si>
    <t>神奈川県、山口県、三重県</t>
  </si>
  <si>
    <t>北海道、千葉県、東京都</t>
  </si>
  <si>
    <t>愛知県、広島県、大阪府</t>
  </si>
  <si>
    <t>石灰石</t>
  </si>
  <si>
    <t>高知県、山口県、東京都</t>
  </si>
  <si>
    <t>セメント</t>
  </si>
  <si>
    <t>山口県、北海道、青森県</t>
  </si>
  <si>
    <t>その他輸送機械</t>
  </si>
  <si>
    <t>千葉県、愛媛県、大阪府</t>
  </si>
  <si>
    <t>茨城県、静岡県、神奈川県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</si>
</sst>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9"/>
      <name val="ＭＳ Ｐ明朝"/>
      <family val="1"/>
    </font>
    <font>
      <sz val="4"/>
      <name val="ＭＳ Ｐ明朝"/>
      <family val="1"/>
    </font>
    <font>
      <sz val="2"/>
      <name val="ＭＳ Ｐ明朝"/>
      <family val="1"/>
    </font>
    <font>
      <sz val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distributed" vertical="center" shrinkToFit="1"/>
    </xf>
    <xf numFmtId="176" fontId="6" fillId="0" borderId="1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distributed" vertical="distributed" shrinkToFit="1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8" xfId="0" applyFont="1" applyBorder="1" applyAlignment="1">
      <alignment horizontal="distributed" vertical="center" shrinkToFit="1"/>
    </xf>
    <xf numFmtId="176" fontId="6" fillId="0" borderId="8" xfId="0" applyNumberFormat="1" applyFont="1" applyBorder="1" applyAlignment="1">
      <alignment vertical="center"/>
    </xf>
    <xf numFmtId="181" fontId="6" fillId="0" borderId="8" xfId="0" applyNumberFormat="1" applyFont="1" applyBorder="1" applyAlignment="1">
      <alignment vertical="center"/>
    </xf>
    <xf numFmtId="180" fontId="6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distributed" vertical="center" shrinkToFit="1"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66387747"/>
        <c:crosses val="autoZero"/>
        <c:auto val="1"/>
        <c:lblOffset val="100"/>
        <c:noMultiLvlLbl val="0"/>
      </c:catAx>
      <c:valAx>
        <c:axId val="66387747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02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axId val="60618812"/>
        <c:axId val="8698397"/>
      </c:bar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8698397"/>
        <c:crosses val="autoZero"/>
        <c:auto val="1"/>
        <c:lblOffset val="100"/>
        <c:noMultiLvlLbl val="0"/>
      </c:catAx>
      <c:valAx>
        <c:axId val="8698397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18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axId val="11176710"/>
        <c:axId val="33481527"/>
      </c:bar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3481527"/>
        <c:crosses val="autoZero"/>
        <c:auto val="1"/>
        <c:lblOffset val="100"/>
        <c:noMultiLvlLbl val="0"/>
      </c:catAx>
      <c:valAx>
        <c:axId val="33481527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176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axId val="32898288"/>
        <c:axId val="27649137"/>
      </c:bar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7649137"/>
        <c:crosses val="autoZero"/>
        <c:auto val="1"/>
        <c:lblOffset val="100"/>
        <c:noMultiLvlLbl val="0"/>
      </c:catAx>
      <c:valAx>
        <c:axId val="27649137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98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6</xdr:col>
      <xdr:colOff>371475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476250" y="5324475"/>
        <a:ext cx="330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23</xdr:row>
      <xdr:rowOff>0</xdr:rowOff>
    </xdr:from>
    <xdr:to>
      <xdr:col>9</xdr:col>
      <xdr:colOff>28575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3810000" y="5324475"/>
        <a:ext cx="2333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4"/>
        <xdr:cNvGraphicFramePr/>
      </xdr:nvGraphicFramePr>
      <xdr:xfrm>
        <a:off x="8420100" y="5324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39</xdr:row>
      <xdr:rowOff>0</xdr:rowOff>
    </xdr:from>
    <xdr:to>
      <xdr:col>7</xdr:col>
      <xdr:colOff>47625</xdr:colOff>
      <xdr:row>39</xdr:row>
      <xdr:rowOff>0</xdr:rowOff>
    </xdr:to>
    <xdr:graphicFrame>
      <xdr:nvGraphicFramePr>
        <xdr:cNvPr id="4" name="Chart 5"/>
        <xdr:cNvGraphicFramePr/>
      </xdr:nvGraphicFramePr>
      <xdr:xfrm>
        <a:off x="2276475" y="8677275"/>
        <a:ext cx="2143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6</xdr:col>
      <xdr:colOff>371475</xdr:colOff>
      <xdr:row>39</xdr:row>
      <xdr:rowOff>0</xdr:rowOff>
    </xdr:to>
    <xdr:graphicFrame>
      <xdr:nvGraphicFramePr>
        <xdr:cNvPr id="5" name="Chart 6"/>
        <xdr:cNvGraphicFramePr/>
      </xdr:nvGraphicFramePr>
      <xdr:xfrm>
        <a:off x="476250" y="8677275"/>
        <a:ext cx="3305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400050</xdr:colOff>
      <xdr:row>39</xdr:row>
      <xdr:rowOff>0</xdr:rowOff>
    </xdr:from>
    <xdr:to>
      <xdr:col>9</xdr:col>
      <xdr:colOff>28575</xdr:colOff>
      <xdr:row>39</xdr:row>
      <xdr:rowOff>0</xdr:rowOff>
    </xdr:to>
    <xdr:graphicFrame>
      <xdr:nvGraphicFramePr>
        <xdr:cNvPr id="6" name="Chart 7"/>
        <xdr:cNvGraphicFramePr/>
      </xdr:nvGraphicFramePr>
      <xdr:xfrm>
        <a:off x="3810000" y="8677275"/>
        <a:ext cx="2333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graphicFrame>
      <xdr:nvGraphicFramePr>
        <xdr:cNvPr id="7" name="Chart 8"/>
        <xdr:cNvGraphicFramePr/>
      </xdr:nvGraphicFramePr>
      <xdr:xfrm>
        <a:off x="8420100" y="86772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9</xdr:col>
      <xdr:colOff>1847850</xdr:colOff>
      <xdr:row>6</xdr:row>
      <xdr:rowOff>247650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314325"/>
          <a:ext cx="78962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199.71\share\500%20&#28207;&#28286;&#25391;&#33288;&#23460;\&#32113;&#35336;\00%20&#28207;&#28286;&#32113;&#35336;\02%20&#25968;&#23383;&#12391;&#12415;&#12427;&#21315;&#33865;&#28207;&#12539;&#26408;&#26356;&#27941;&#28207;\H18&#25968;&#23383;&#12391;&#12415;&#12427;&#21315;&#33865;&#28207;&#12539;&#26408;&#26356;&#27941;&#28207;\18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  <sheetDataSet>
      <sheetData sheetId="11">
        <row r="1">
          <cell r="B1" t="str">
            <v>18年</v>
          </cell>
          <cell r="C1" t="str">
            <v>17年</v>
          </cell>
          <cell r="D1" t="str">
            <v>平成18年</v>
          </cell>
          <cell r="E1" t="str">
            <v>平成17年</v>
          </cell>
          <cell r="F1" t="str">
            <v>（18/17年）</v>
          </cell>
          <cell r="G1" t="str">
            <v>（18-17年）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6"/>
  <sheetViews>
    <sheetView tabSelected="1" workbookViewId="0" topLeftCell="A22">
      <selection activeCell="L3" sqref="L3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13.25390625" style="0" bestFit="1" customWidth="1"/>
    <col min="10" max="10" width="24.625" style="0" customWidth="1"/>
    <col min="11" max="11" width="5.625" style="0" customWidth="1"/>
  </cols>
  <sheetData>
    <row r="1" ht="24.75" customHeight="1">
      <c r="B1" s="1" t="s">
        <v>0</v>
      </c>
    </row>
    <row r="2" ht="21.75" customHeight="1"/>
    <row r="3" ht="21.75" customHeight="1"/>
    <row r="4" ht="21.75" customHeight="1"/>
    <row r="5" ht="21.75" customHeight="1"/>
    <row r="6" ht="21.75" customHeight="1"/>
    <row r="7" ht="21.75" customHeight="1"/>
    <row r="8" spans="2:10" ht="16.5" customHeight="1">
      <c r="B8" s="2" t="s">
        <v>1</v>
      </c>
      <c r="C8" s="3"/>
      <c r="D8" s="3"/>
      <c r="E8" s="2"/>
      <c r="F8" s="2"/>
      <c r="G8" s="2"/>
      <c r="H8" s="2"/>
      <c r="I8" s="4"/>
      <c r="J8" s="4" t="s">
        <v>2</v>
      </c>
    </row>
    <row r="9" spans="2:11" ht="16.5" customHeight="1">
      <c r="B9" s="40" t="s">
        <v>3</v>
      </c>
      <c r="C9" s="40"/>
      <c r="D9" s="41" t="s">
        <v>4</v>
      </c>
      <c r="E9" s="43" t="str">
        <f>'[1]データ'!$D$1</f>
        <v>平成18年</v>
      </c>
      <c r="F9" s="44"/>
      <c r="G9" s="5" t="str">
        <f>'[1]データ'!$E$1</f>
        <v>平成17年</v>
      </c>
      <c r="H9" s="7" t="s">
        <v>5</v>
      </c>
      <c r="I9" s="6" t="s">
        <v>6</v>
      </c>
      <c r="J9" s="41" t="s">
        <v>7</v>
      </c>
      <c r="K9" s="8"/>
    </row>
    <row r="10" spans="2:11" ht="16.5" customHeight="1">
      <c r="B10" s="9" t="str">
        <f>'[1]データ'!$B$1</f>
        <v>18年</v>
      </c>
      <c r="C10" s="9" t="str">
        <f>'[1]データ'!$C$1</f>
        <v>17年</v>
      </c>
      <c r="D10" s="42"/>
      <c r="E10" s="10" t="s">
        <v>8</v>
      </c>
      <c r="F10" s="9" t="s">
        <v>9</v>
      </c>
      <c r="G10" s="5" t="s">
        <v>8</v>
      </c>
      <c r="H10" s="11" t="str">
        <f>'[1]データ'!$F$1</f>
        <v>（18/17年）</v>
      </c>
      <c r="I10" s="11" t="str">
        <f>'[1]データ'!$G$1</f>
        <v>（18-17年）</v>
      </c>
      <c r="J10" s="42"/>
      <c r="K10" s="8"/>
    </row>
    <row r="11" spans="2:11" ht="16.5" customHeight="1">
      <c r="B11" s="12">
        <v>1</v>
      </c>
      <c r="C11" s="13">
        <f aca="true" t="shared" si="0" ref="C11:C18">RANK(G11,$G$11:$G$19)</f>
        <v>1</v>
      </c>
      <c r="D11" s="14" t="s">
        <v>10</v>
      </c>
      <c r="E11" s="15">
        <v>33656691</v>
      </c>
      <c r="F11" s="16">
        <f aca="true" t="shared" si="1" ref="F11:F21">E11/E$22*100</f>
        <v>20.15803138512779</v>
      </c>
      <c r="G11" s="15">
        <v>33690862</v>
      </c>
      <c r="H11" s="17">
        <f aca="true" t="shared" si="2" ref="H11:H22">(E11/G11-1)*100</f>
        <v>-0.1014251282736578</v>
      </c>
      <c r="I11" s="15">
        <f aca="true" t="shared" si="3" ref="I11:I22">E11-G11</f>
        <v>-34171</v>
      </c>
      <c r="J11" s="18" t="s">
        <v>11</v>
      </c>
      <c r="K11" s="19"/>
    </row>
    <row r="12" spans="2:11" ht="16.5" customHeight="1">
      <c r="B12" s="12">
        <v>2</v>
      </c>
      <c r="C12" s="13">
        <f t="shared" si="0"/>
        <v>2</v>
      </c>
      <c r="D12" s="20" t="s">
        <v>12</v>
      </c>
      <c r="E12" s="15">
        <v>29912440</v>
      </c>
      <c r="F12" s="16">
        <f t="shared" si="1"/>
        <v>17.91548385804629</v>
      </c>
      <c r="G12" s="15">
        <v>29631056</v>
      </c>
      <c r="H12" s="17">
        <f t="shared" si="2"/>
        <v>0.9496252850387688</v>
      </c>
      <c r="I12" s="15">
        <f t="shared" si="3"/>
        <v>281384</v>
      </c>
      <c r="J12" s="18" t="s">
        <v>13</v>
      </c>
      <c r="K12" s="19"/>
    </row>
    <row r="13" spans="2:11" ht="16.5" customHeight="1">
      <c r="B13" s="12">
        <v>3</v>
      </c>
      <c r="C13" s="13">
        <f t="shared" si="0"/>
        <v>3</v>
      </c>
      <c r="D13" s="21" t="s">
        <v>14</v>
      </c>
      <c r="E13" s="15">
        <v>23145101</v>
      </c>
      <c r="F13" s="16">
        <f t="shared" si="1"/>
        <v>13.862315590381497</v>
      </c>
      <c r="G13" s="15">
        <v>20346100</v>
      </c>
      <c r="H13" s="17">
        <f t="shared" si="2"/>
        <v>13.756941133681643</v>
      </c>
      <c r="I13" s="15">
        <f t="shared" si="3"/>
        <v>2799001</v>
      </c>
      <c r="J13" s="18" t="s">
        <v>15</v>
      </c>
      <c r="K13" s="19"/>
    </row>
    <row r="14" spans="2:11" ht="16.5" customHeight="1">
      <c r="B14" s="12">
        <v>4</v>
      </c>
      <c r="C14" s="13">
        <f t="shared" si="0"/>
        <v>4</v>
      </c>
      <c r="D14" s="14" t="s">
        <v>16</v>
      </c>
      <c r="E14" s="15">
        <v>11666271</v>
      </c>
      <c r="F14" s="16">
        <f t="shared" si="1"/>
        <v>6.987289896246965</v>
      </c>
      <c r="G14" s="15">
        <v>12169096</v>
      </c>
      <c r="H14" s="17">
        <f t="shared" si="2"/>
        <v>-4.1319831810021075</v>
      </c>
      <c r="I14" s="15">
        <f t="shared" si="3"/>
        <v>-502825</v>
      </c>
      <c r="J14" s="18" t="s">
        <v>17</v>
      </c>
      <c r="K14" s="19"/>
    </row>
    <row r="15" spans="2:11" s="23" customFormat="1" ht="16.5" customHeight="1">
      <c r="B15" s="12">
        <v>5</v>
      </c>
      <c r="C15" s="13">
        <f t="shared" si="0"/>
        <v>5</v>
      </c>
      <c r="D15" s="14" t="s">
        <v>18</v>
      </c>
      <c r="E15" s="15">
        <v>10084001</v>
      </c>
      <c r="F15" s="16">
        <f t="shared" si="1"/>
        <v>6.039619540900798</v>
      </c>
      <c r="G15" s="15">
        <v>10735474</v>
      </c>
      <c r="H15" s="17">
        <f t="shared" si="2"/>
        <v>-6.06841393309695</v>
      </c>
      <c r="I15" s="15">
        <f t="shared" si="3"/>
        <v>-651473</v>
      </c>
      <c r="J15" s="18" t="s">
        <v>19</v>
      </c>
      <c r="K15" s="22"/>
    </row>
    <row r="16" spans="2:10" ht="16.5" customHeight="1">
      <c r="B16" s="12">
        <v>6</v>
      </c>
      <c r="C16" s="13">
        <f t="shared" si="0"/>
        <v>6</v>
      </c>
      <c r="D16" s="14" t="s">
        <v>20</v>
      </c>
      <c r="E16" s="15">
        <v>8140579</v>
      </c>
      <c r="F16" s="16">
        <f t="shared" si="1"/>
        <v>4.875644102241429</v>
      </c>
      <c r="G16" s="15">
        <v>8084857</v>
      </c>
      <c r="H16" s="17">
        <f t="shared" si="2"/>
        <v>0.6892144165320468</v>
      </c>
      <c r="I16" s="15">
        <f t="shared" si="3"/>
        <v>55722</v>
      </c>
      <c r="J16" s="18" t="s">
        <v>21</v>
      </c>
    </row>
    <row r="17" spans="2:11" ht="16.5" customHeight="1">
      <c r="B17" s="12">
        <v>7</v>
      </c>
      <c r="C17" s="13">
        <f t="shared" si="0"/>
        <v>7</v>
      </c>
      <c r="D17" s="14" t="s">
        <v>22</v>
      </c>
      <c r="E17" s="15">
        <v>7205051</v>
      </c>
      <c r="F17" s="16">
        <f t="shared" si="1"/>
        <v>4.31532749875638</v>
      </c>
      <c r="G17" s="15">
        <v>6927635</v>
      </c>
      <c r="H17" s="17">
        <f t="shared" si="2"/>
        <v>4.004483492562749</v>
      </c>
      <c r="I17" s="15">
        <f t="shared" si="3"/>
        <v>277416</v>
      </c>
      <c r="J17" s="18" t="s">
        <v>23</v>
      </c>
      <c r="K17" s="19"/>
    </row>
    <row r="18" spans="2:11" ht="16.5" customHeight="1">
      <c r="B18" s="12">
        <v>8</v>
      </c>
      <c r="C18" s="13">
        <f t="shared" si="0"/>
        <v>8</v>
      </c>
      <c r="D18" s="14" t="s">
        <v>24</v>
      </c>
      <c r="E18" s="15">
        <v>6923056</v>
      </c>
      <c r="F18" s="16">
        <f t="shared" si="1"/>
        <v>4.146431986703543</v>
      </c>
      <c r="G18" s="15">
        <v>6485459</v>
      </c>
      <c r="H18" s="17">
        <f t="shared" si="2"/>
        <v>6.747355892620699</v>
      </c>
      <c r="I18" s="15">
        <f t="shared" si="3"/>
        <v>437597</v>
      </c>
      <c r="J18" s="18" t="s">
        <v>25</v>
      </c>
      <c r="K18" s="19"/>
    </row>
    <row r="19" spans="2:11" ht="16.5" customHeight="1">
      <c r="B19" s="12">
        <v>9</v>
      </c>
      <c r="C19" s="13">
        <v>10</v>
      </c>
      <c r="D19" s="24" t="s">
        <v>26</v>
      </c>
      <c r="E19" s="15">
        <v>5818852</v>
      </c>
      <c r="F19" s="16">
        <f t="shared" si="1"/>
        <v>3.485090118972587</v>
      </c>
      <c r="G19" s="15">
        <v>5158889</v>
      </c>
      <c r="H19" s="17">
        <f t="shared" si="2"/>
        <v>12.792735024924951</v>
      </c>
      <c r="I19" s="15">
        <f t="shared" si="3"/>
        <v>659963</v>
      </c>
      <c r="J19" s="18" t="s">
        <v>27</v>
      </c>
      <c r="K19" s="19"/>
    </row>
    <row r="20" spans="2:11" ht="16.5" customHeight="1">
      <c r="B20" s="12">
        <v>10</v>
      </c>
      <c r="C20" s="13">
        <v>9</v>
      </c>
      <c r="D20" s="14" t="s">
        <v>28</v>
      </c>
      <c r="E20" s="15">
        <v>5047196</v>
      </c>
      <c r="F20" s="16">
        <f t="shared" si="1"/>
        <v>3.022921515810673</v>
      </c>
      <c r="G20" s="15">
        <v>6014648</v>
      </c>
      <c r="H20" s="17">
        <f t="shared" si="2"/>
        <v>-16.084931321001662</v>
      </c>
      <c r="I20" s="15">
        <f t="shared" si="3"/>
        <v>-967452</v>
      </c>
      <c r="J20" s="18" t="s">
        <v>29</v>
      </c>
      <c r="K20" s="19"/>
    </row>
    <row r="21" spans="2:11" ht="16.5" customHeight="1">
      <c r="B21" s="25"/>
      <c r="C21" s="26" t="s">
        <v>30</v>
      </c>
      <c r="D21" s="27"/>
      <c r="E21" s="15">
        <f>E22-SUM(E11:E20)</f>
        <v>25364938</v>
      </c>
      <c r="F21" s="16">
        <f t="shared" si="1"/>
        <v>15.19184450681205</v>
      </c>
      <c r="G21" s="15">
        <f>G22-SUM(G11:G20)</f>
        <v>26471206</v>
      </c>
      <c r="H21" s="17">
        <f t="shared" si="2"/>
        <v>-4.179137134892907</v>
      </c>
      <c r="I21" s="15">
        <f t="shared" si="3"/>
        <v>-1106268</v>
      </c>
      <c r="J21" s="28"/>
      <c r="K21" s="19"/>
    </row>
    <row r="22" spans="2:11" ht="16.5" customHeight="1">
      <c r="B22" s="25"/>
      <c r="C22" s="26" t="s">
        <v>31</v>
      </c>
      <c r="D22" s="29"/>
      <c r="E22" s="15">
        <v>166964176</v>
      </c>
      <c r="F22" s="16">
        <f>SUM(F11:F21)</f>
        <v>100</v>
      </c>
      <c r="G22" s="15">
        <v>165715282</v>
      </c>
      <c r="H22" s="17">
        <f t="shared" si="2"/>
        <v>0.7536384001084473</v>
      </c>
      <c r="I22" s="15">
        <f t="shared" si="3"/>
        <v>1248894</v>
      </c>
      <c r="J22" s="28"/>
      <c r="K22" s="19"/>
    </row>
    <row r="23" spans="3:11" ht="16.5" customHeight="1">
      <c r="C23" s="30"/>
      <c r="D23" s="31"/>
      <c r="E23" s="32"/>
      <c r="F23" s="33"/>
      <c r="G23" s="32"/>
      <c r="H23" s="34"/>
      <c r="I23" s="32"/>
      <c r="J23" s="35"/>
      <c r="K23" s="30"/>
    </row>
    <row r="24" spans="1:10" ht="16.5" customHeight="1">
      <c r="A24" s="23"/>
      <c r="B24" s="2" t="s">
        <v>32</v>
      </c>
      <c r="C24" s="3"/>
      <c r="D24" s="3"/>
      <c r="E24" s="2"/>
      <c r="F24" s="2"/>
      <c r="G24" s="2"/>
      <c r="H24" s="2"/>
      <c r="I24" s="4"/>
      <c r="J24" s="4" t="s">
        <v>2</v>
      </c>
    </row>
    <row r="25" spans="2:10" ht="16.5" customHeight="1">
      <c r="B25" s="40" t="s">
        <v>3</v>
      </c>
      <c r="C25" s="40"/>
      <c r="D25" s="41" t="s">
        <v>4</v>
      </c>
      <c r="E25" s="43" t="str">
        <f>'[1]データ'!$D$1</f>
        <v>平成18年</v>
      </c>
      <c r="F25" s="44"/>
      <c r="G25" s="5" t="str">
        <f>'[1]データ'!$E$1</f>
        <v>平成17年</v>
      </c>
      <c r="H25" s="7" t="s">
        <v>5</v>
      </c>
      <c r="I25" s="6" t="s">
        <v>6</v>
      </c>
      <c r="J25" s="41" t="s">
        <v>7</v>
      </c>
    </row>
    <row r="26" spans="2:10" ht="16.5" customHeight="1">
      <c r="B26" s="9" t="str">
        <f>'[1]データ'!$B$1</f>
        <v>18年</v>
      </c>
      <c r="C26" s="9" t="str">
        <f>'[1]データ'!$C$1</f>
        <v>17年</v>
      </c>
      <c r="D26" s="42"/>
      <c r="E26" s="10" t="s">
        <v>8</v>
      </c>
      <c r="F26" s="9" t="s">
        <v>9</v>
      </c>
      <c r="G26" s="5" t="s">
        <v>8</v>
      </c>
      <c r="H26" s="11" t="str">
        <f>'[1]データ'!$F$1</f>
        <v>（18/17年）</v>
      </c>
      <c r="I26" s="11" t="str">
        <f>'[1]データ'!$G$1</f>
        <v>（18-17年）</v>
      </c>
      <c r="J26" s="42"/>
    </row>
    <row r="27" spans="2:10" ht="16.5" customHeight="1">
      <c r="B27" s="12">
        <v>1</v>
      </c>
      <c r="C27" s="12">
        <v>1</v>
      </c>
      <c r="D27" s="14" t="s">
        <v>10</v>
      </c>
      <c r="E27" s="15">
        <v>33436172</v>
      </c>
      <c r="F27" s="16">
        <f aca="true" t="shared" si="4" ref="F27:F37">E27/E$38*100</f>
        <v>34.03880695185813</v>
      </c>
      <c r="G27" s="15">
        <v>33539978</v>
      </c>
      <c r="H27" s="17">
        <f aca="true" t="shared" si="5" ref="H27:H38">(E27/G27-1)*100</f>
        <v>-0.30949930855649344</v>
      </c>
      <c r="I27" s="15">
        <f aca="true" t="shared" si="6" ref="I27:I38">E27-G27</f>
        <v>-103806</v>
      </c>
      <c r="J27" s="18" t="s">
        <v>11</v>
      </c>
    </row>
    <row r="28" spans="2:10" ht="16.5" customHeight="1">
      <c r="B28" s="12">
        <v>2</v>
      </c>
      <c r="C28" s="12">
        <v>2</v>
      </c>
      <c r="D28" s="21" t="s">
        <v>14</v>
      </c>
      <c r="E28" s="15">
        <v>22928408</v>
      </c>
      <c r="F28" s="16">
        <f t="shared" si="4"/>
        <v>23.34165686267673</v>
      </c>
      <c r="G28" s="15">
        <v>20344124</v>
      </c>
      <c r="H28" s="17">
        <f t="shared" si="5"/>
        <v>12.702852184738944</v>
      </c>
      <c r="I28" s="15">
        <f t="shared" si="6"/>
        <v>2584284</v>
      </c>
      <c r="J28" s="18" t="s">
        <v>15</v>
      </c>
    </row>
    <row r="29" spans="2:10" ht="16.5" customHeight="1">
      <c r="B29" s="12">
        <v>3</v>
      </c>
      <c r="C29" s="12">
        <v>3</v>
      </c>
      <c r="D29" s="14" t="s">
        <v>12</v>
      </c>
      <c r="E29" s="15">
        <v>11853785</v>
      </c>
      <c r="F29" s="16">
        <f t="shared" si="4"/>
        <v>12.067431022421813</v>
      </c>
      <c r="G29" s="15">
        <v>12779985</v>
      </c>
      <c r="H29" s="17">
        <f t="shared" si="5"/>
        <v>-7.247269852038163</v>
      </c>
      <c r="I29" s="15">
        <f t="shared" si="6"/>
        <v>-926200</v>
      </c>
      <c r="J29" s="18" t="s">
        <v>33</v>
      </c>
    </row>
    <row r="30" spans="2:10" ht="16.5" customHeight="1">
      <c r="B30" s="12">
        <v>4</v>
      </c>
      <c r="C30" s="12">
        <v>4</v>
      </c>
      <c r="D30" s="14" t="s">
        <v>24</v>
      </c>
      <c r="E30" s="15">
        <v>6914606</v>
      </c>
      <c r="F30" s="16">
        <f t="shared" si="4"/>
        <v>7.039231009523457</v>
      </c>
      <c r="G30" s="15">
        <v>6477596</v>
      </c>
      <c r="H30" s="17">
        <f t="shared" si="5"/>
        <v>6.746484343883141</v>
      </c>
      <c r="I30" s="15">
        <f t="shared" si="6"/>
        <v>437010</v>
      </c>
      <c r="J30" s="18" t="s">
        <v>34</v>
      </c>
    </row>
    <row r="31" spans="2:10" ht="16.5" customHeight="1">
      <c r="B31" s="12">
        <v>5</v>
      </c>
      <c r="C31" s="12">
        <v>5</v>
      </c>
      <c r="D31" s="14" t="s">
        <v>28</v>
      </c>
      <c r="E31" s="15">
        <v>4347431</v>
      </c>
      <c r="F31" s="16">
        <f t="shared" si="4"/>
        <v>4.42578667634332</v>
      </c>
      <c r="G31" s="15">
        <v>4778536</v>
      </c>
      <c r="H31" s="17">
        <f t="shared" si="5"/>
        <v>-9.02169618477291</v>
      </c>
      <c r="I31" s="15">
        <f t="shared" si="6"/>
        <v>-431105</v>
      </c>
      <c r="J31" s="18" t="s">
        <v>35</v>
      </c>
    </row>
    <row r="32" spans="2:10" ht="16.5" customHeight="1">
      <c r="B32" s="12">
        <v>6</v>
      </c>
      <c r="C32" s="12">
        <v>6</v>
      </c>
      <c r="D32" s="14" t="s">
        <v>22</v>
      </c>
      <c r="E32" s="15">
        <v>3157816</v>
      </c>
      <c r="F32" s="16">
        <f t="shared" si="4"/>
        <v>3.2147307177833886</v>
      </c>
      <c r="G32" s="15">
        <v>3020468</v>
      </c>
      <c r="H32" s="17">
        <f t="shared" si="5"/>
        <v>4.547242347874558</v>
      </c>
      <c r="I32" s="15">
        <f t="shared" si="6"/>
        <v>137348</v>
      </c>
      <c r="J32" s="18" t="s">
        <v>36</v>
      </c>
    </row>
    <row r="33" spans="2:10" ht="16.5" customHeight="1">
      <c r="B33" s="12">
        <v>7</v>
      </c>
      <c r="C33" s="12">
        <v>7</v>
      </c>
      <c r="D33" s="21" t="s">
        <v>37</v>
      </c>
      <c r="E33" s="15">
        <v>2757712</v>
      </c>
      <c r="F33" s="16">
        <f t="shared" si="4"/>
        <v>2.8074154660055757</v>
      </c>
      <c r="G33" s="15">
        <v>3004250</v>
      </c>
      <c r="H33" s="17">
        <f t="shared" si="5"/>
        <v>-8.206307730714823</v>
      </c>
      <c r="I33" s="15">
        <f t="shared" si="6"/>
        <v>-246538</v>
      </c>
      <c r="J33" s="18" t="s">
        <v>38</v>
      </c>
    </row>
    <row r="34" spans="2:10" ht="16.5" customHeight="1">
      <c r="B34" s="12">
        <v>8</v>
      </c>
      <c r="C34" s="12">
        <v>8</v>
      </c>
      <c r="D34" s="14" t="s">
        <v>16</v>
      </c>
      <c r="E34" s="15">
        <v>2708308</v>
      </c>
      <c r="F34" s="16">
        <f t="shared" si="4"/>
        <v>2.757121035810349</v>
      </c>
      <c r="G34" s="15">
        <v>2841856</v>
      </c>
      <c r="H34" s="17">
        <f t="shared" si="5"/>
        <v>-4.699323259165844</v>
      </c>
      <c r="I34" s="15">
        <f t="shared" si="6"/>
        <v>-133548</v>
      </c>
      <c r="J34" s="18" t="s">
        <v>39</v>
      </c>
    </row>
    <row r="35" spans="2:10" ht="16.5" customHeight="1">
      <c r="B35" s="12">
        <v>9</v>
      </c>
      <c r="C35" s="12">
        <v>9</v>
      </c>
      <c r="D35" s="14" t="s">
        <v>20</v>
      </c>
      <c r="E35" s="15">
        <v>2393318</v>
      </c>
      <c r="F35" s="16">
        <f t="shared" si="4"/>
        <v>2.4364538313897652</v>
      </c>
      <c r="G35" s="15">
        <v>2324805</v>
      </c>
      <c r="H35" s="17">
        <f t="shared" si="5"/>
        <v>2.9470428702622398</v>
      </c>
      <c r="I35" s="15">
        <f t="shared" si="6"/>
        <v>68513</v>
      </c>
      <c r="J35" s="18" t="s">
        <v>40</v>
      </c>
    </row>
    <row r="36" spans="2:10" ht="16.5" customHeight="1">
      <c r="B36" s="12">
        <v>10</v>
      </c>
      <c r="C36" s="12">
        <v>10</v>
      </c>
      <c r="D36" s="20" t="s">
        <v>41</v>
      </c>
      <c r="E36" s="15">
        <v>1086711</v>
      </c>
      <c r="F36" s="16">
        <f t="shared" si="4"/>
        <v>1.1062972741455184</v>
      </c>
      <c r="G36" s="15">
        <v>1039267</v>
      </c>
      <c r="H36" s="17">
        <f t="shared" si="5"/>
        <v>4.565140623150743</v>
      </c>
      <c r="I36" s="15">
        <f t="shared" si="6"/>
        <v>47444</v>
      </c>
      <c r="J36" s="18" t="s">
        <v>42</v>
      </c>
    </row>
    <row r="37" spans="2:10" ht="16.5" customHeight="1">
      <c r="B37" s="25"/>
      <c r="C37" s="26" t="s">
        <v>30</v>
      </c>
      <c r="D37" s="27"/>
      <c r="E37" s="15">
        <f>E38-SUM(E27:E36)</f>
        <v>6645298</v>
      </c>
      <c r="F37" s="16">
        <f t="shared" si="4"/>
        <v>6.765069152041954</v>
      </c>
      <c r="G37" s="15">
        <f>G38-SUM(G27:G36)</f>
        <v>7355504</v>
      </c>
      <c r="H37" s="17">
        <f t="shared" si="5"/>
        <v>-9.655436255625716</v>
      </c>
      <c r="I37" s="15">
        <f t="shared" si="6"/>
        <v>-710206</v>
      </c>
      <c r="J37" s="28"/>
    </row>
    <row r="38" spans="2:10" ht="16.5" customHeight="1">
      <c r="B38" s="25"/>
      <c r="C38" s="26" t="s">
        <v>31</v>
      </c>
      <c r="D38" s="29"/>
      <c r="E38" s="15">
        <v>98229565</v>
      </c>
      <c r="F38" s="16">
        <f>SUM(F27:F37)</f>
        <v>100</v>
      </c>
      <c r="G38" s="15">
        <v>97506369</v>
      </c>
      <c r="H38" s="17">
        <f t="shared" si="5"/>
        <v>0.741691037638792</v>
      </c>
      <c r="I38" s="15">
        <f t="shared" si="6"/>
        <v>723196</v>
      </c>
      <c r="J38" s="28"/>
    </row>
    <row r="39" spans="2:10" ht="16.5" customHeight="1">
      <c r="B39" s="23"/>
      <c r="C39" s="23"/>
      <c r="D39" s="23"/>
      <c r="E39" s="23"/>
      <c r="F39" s="23"/>
      <c r="G39" s="23"/>
      <c r="H39" s="23"/>
      <c r="I39" s="23"/>
      <c r="J39" s="23"/>
    </row>
    <row r="40" spans="2:10" ht="16.5" customHeight="1">
      <c r="B40" s="2" t="s">
        <v>43</v>
      </c>
      <c r="C40" s="3"/>
      <c r="D40" s="3"/>
      <c r="E40" s="2"/>
      <c r="F40" s="2"/>
      <c r="G40" s="2"/>
      <c r="H40" s="2"/>
      <c r="I40" s="4"/>
      <c r="J40" s="4" t="s">
        <v>2</v>
      </c>
    </row>
    <row r="41" spans="2:10" ht="16.5" customHeight="1">
      <c r="B41" s="40" t="s">
        <v>3</v>
      </c>
      <c r="C41" s="40"/>
      <c r="D41" s="41" t="s">
        <v>4</v>
      </c>
      <c r="E41" s="43" t="str">
        <f>'[1]データ'!$D$1</f>
        <v>平成18年</v>
      </c>
      <c r="F41" s="44"/>
      <c r="G41" s="5" t="str">
        <f>'[1]データ'!$E$1</f>
        <v>平成17年</v>
      </c>
      <c r="H41" s="7" t="s">
        <v>5</v>
      </c>
      <c r="I41" s="6" t="s">
        <v>6</v>
      </c>
      <c r="J41" s="41" t="s">
        <v>7</v>
      </c>
    </row>
    <row r="42" spans="2:10" ht="16.5" customHeight="1">
      <c r="B42" s="9" t="str">
        <f>'[1]データ'!$B$1</f>
        <v>18年</v>
      </c>
      <c r="C42" s="9" t="str">
        <f>'[1]データ'!$C$1</f>
        <v>17年</v>
      </c>
      <c r="D42" s="42"/>
      <c r="E42" s="10" t="s">
        <v>8</v>
      </c>
      <c r="F42" s="9" t="s">
        <v>9</v>
      </c>
      <c r="G42" s="5" t="s">
        <v>8</v>
      </c>
      <c r="H42" s="11" t="str">
        <f>'[1]データ'!$F$1</f>
        <v>（18/17年）</v>
      </c>
      <c r="I42" s="11" t="str">
        <f>'[1]データ'!$G$1</f>
        <v>（18-17年）</v>
      </c>
      <c r="J42" s="42"/>
    </row>
    <row r="43" spans="2:10" ht="16.5" customHeight="1">
      <c r="B43" s="12">
        <v>1</v>
      </c>
      <c r="C43" s="12">
        <v>1</v>
      </c>
      <c r="D43" s="14" t="s">
        <v>12</v>
      </c>
      <c r="E43" s="15">
        <v>18058655</v>
      </c>
      <c r="F43" s="16">
        <f aca="true" t="shared" si="7" ref="F43:F53">E43/E$54*100</f>
        <v>26.273015497243446</v>
      </c>
      <c r="G43" s="15">
        <v>16851071</v>
      </c>
      <c r="H43" s="17">
        <f aca="true" t="shared" si="8" ref="H43:H54">(E43/G43-1)*100</f>
        <v>7.166215132557441</v>
      </c>
      <c r="I43" s="15">
        <f aca="true" t="shared" si="9" ref="I43:I54">E43-G43</f>
        <v>1207584</v>
      </c>
      <c r="J43" s="36" t="s">
        <v>44</v>
      </c>
    </row>
    <row r="44" spans="2:10" ht="16.5" customHeight="1">
      <c r="B44" s="12">
        <v>2</v>
      </c>
      <c r="C44" s="12">
        <v>2</v>
      </c>
      <c r="D44" s="14" t="s">
        <v>18</v>
      </c>
      <c r="E44" s="15">
        <v>9502963</v>
      </c>
      <c r="F44" s="16">
        <f t="shared" si="7"/>
        <v>13.825586355613476</v>
      </c>
      <c r="G44" s="15">
        <v>9757163</v>
      </c>
      <c r="H44" s="17">
        <f t="shared" si="8"/>
        <v>-2.605265485469499</v>
      </c>
      <c r="I44" s="15">
        <f t="shared" si="9"/>
        <v>-254200</v>
      </c>
      <c r="J44" s="36" t="s">
        <v>45</v>
      </c>
    </row>
    <row r="45" spans="2:10" ht="16.5" customHeight="1">
      <c r="B45" s="12">
        <v>3</v>
      </c>
      <c r="C45" s="12">
        <v>3</v>
      </c>
      <c r="D45" s="20" t="s">
        <v>16</v>
      </c>
      <c r="E45" s="15">
        <v>8957963</v>
      </c>
      <c r="F45" s="16">
        <f t="shared" si="7"/>
        <v>13.032681599085501</v>
      </c>
      <c r="G45" s="15">
        <v>9327240</v>
      </c>
      <c r="H45" s="17">
        <f t="shared" si="8"/>
        <v>-3.9591240281155016</v>
      </c>
      <c r="I45" s="15">
        <f t="shared" si="9"/>
        <v>-369277</v>
      </c>
      <c r="J45" s="36" t="s">
        <v>46</v>
      </c>
    </row>
    <row r="46" spans="2:10" ht="16.5" customHeight="1">
      <c r="B46" s="12">
        <v>4</v>
      </c>
      <c r="C46" s="12">
        <v>4</v>
      </c>
      <c r="D46" s="14" t="s">
        <v>20</v>
      </c>
      <c r="E46" s="15">
        <v>5747261</v>
      </c>
      <c r="F46" s="16">
        <f t="shared" si="7"/>
        <v>8.361524007170129</v>
      </c>
      <c r="G46" s="15">
        <v>5760052</v>
      </c>
      <c r="H46" s="17">
        <f t="shared" si="8"/>
        <v>-0.22206396747807</v>
      </c>
      <c r="I46" s="15">
        <f t="shared" si="9"/>
        <v>-12791</v>
      </c>
      <c r="J46" s="37" t="s">
        <v>47</v>
      </c>
    </row>
    <row r="47" spans="2:10" ht="16.5" customHeight="1">
      <c r="B47" s="12">
        <v>5</v>
      </c>
      <c r="C47" s="12">
        <v>5</v>
      </c>
      <c r="D47" s="14" t="s">
        <v>26</v>
      </c>
      <c r="E47" s="15">
        <v>5746675</v>
      </c>
      <c r="F47" s="16">
        <f t="shared" si="7"/>
        <v>8.360671452697972</v>
      </c>
      <c r="G47" s="15">
        <v>5078886</v>
      </c>
      <c r="H47" s="17">
        <f t="shared" si="8"/>
        <v>13.148336072122913</v>
      </c>
      <c r="I47" s="15">
        <f t="shared" si="9"/>
        <v>667789</v>
      </c>
      <c r="J47" s="37" t="s">
        <v>48</v>
      </c>
    </row>
    <row r="48" spans="2:10" ht="16.5" customHeight="1">
      <c r="B48" s="12">
        <v>6</v>
      </c>
      <c r="C48" s="12">
        <v>7</v>
      </c>
      <c r="D48" s="14" t="s">
        <v>22</v>
      </c>
      <c r="E48" s="15">
        <v>4047235</v>
      </c>
      <c r="F48" s="16">
        <f t="shared" si="7"/>
        <v>5.888205288599073</v>
      </c>
      <c r="G48" s="15">
        <v>3907167</v>
      </c>
      <c r="H48" s="17">
        <f t="shared" si="8"/>
        <v>3.5848992377341515</v>
      </c>
      <c r="I48" s="15">
        <f t="shared" si="9"/>
        <v>140068</v>
      </c>
      <c r="J48" s="37" t="s">
        <v>49</v>
      </c>
    </row>
    <row r="49" spans="2:10" ht="16.5" customHeight="1">
      <c r="B49" s="12">
        <v>7</v>
      </c>
      <c r="C49" s="12">
        <v>6</v>
      </c>
      <c r="D49" s="14" t="s">
        <v>50</v>
      </c>
      <c r="E49" s="15">
        <v>3960363</v>
      </c>
      <c r="F49" s="16">
        <f t="shared" si="7"/>
        <v>5.761817725279626</v>
      </c>
      <c r="G49" s="15">
        <v>4456359</v>
      </c>
      <c r="H49" s="17">
        <f t="shared" si="8"/>
        <v>-11.130072779145483</v>
      </c>
      <c r="I49" s="15">
        <f t="shared" si="9"/>
        <v>-495996</v>
      </c>
      <c r="J49" s="37" t="s">
        <v>51</v>
      </c>
    </row>
    <row r="50" spans="2:10" ht="16.5" customHeight="1">
      <c r="B50" s="12">
        <v>8</v>
      </c>
      <c r="C50" s="12">
        <v>8</v>
      </c>
      <c r="D50" s="14" t="s">
        <v>52</v>
      </c>
      <c r="E50" s="15">
        <v>2323393</v>
      </c>
      <c r="F50" s="16">
        <f t="shared" si="7"/>
        <v>3.380237359603301</v>
      </c>
      <c r="G50" s="15">
        <v>2231164</v>
      </c>
      <c r="H50" s="17">
        <f t="shared" si="8"/>
        <v>4.133671930884497</v>
      </c>
      <c r="I50" s="15">
        <f t="shared" si="9"/>
        <v>92229</v>
      </c>
      <c r="J50" s="37" t="s">
        <v>53</v>
      </c>
    </row>
    <row r="51" spans="2:10" ht="16.5" customHeight="1">
      <c r="B51" s="12">
        <v>9</v>
      </c>
      <c r="C51" s="12">
        <v>10</v>
      </c>
      <c r="D51" s="38" t="s">
        <v>54</v>
      </c>
      <c r="E51" s="15">
        <v>1711460</v>
      </c>
      <c r="F51" s="16">
        <f t="shared" si="7"/>
        <v>2.4899537148759014</v>
      </c>
      <c r="G51" s="15">
        <v>1577670</v>
      </c>
      <c r="H51" s="17">
        <f t="shared" si="8"/>
        <v>8.480227170447563</v>
      </c>
      <c r="I51" s="15">
        <f t="shared" si="9"/>
        <v>133790</v>
      </c>
      <c r="J51" s="37" t="s">
        <v>55</v>
      </c>
    </row>
    <row r="52" spans="2:10" ht="16.5" customHeight="1">
      <c r="B52" s="12">
        <v>10</v>
      </c>
      <c r="C52" s="12">
        <v>9</v>
      </c>
      <c r="D52" s="21" t="s">
        <v>37</v>
      </c>
      <c r="E52" s="15">
        <v>1660703</v>
      </c>
      <c r="F52" s="16">
        <f t="shared" si="7"/>
        <v>2.4161088217986713</v>
      </c>
      <c r="G52" s="15">
        <v>1777986</v>
      </c>
      <c r="H52" s="17">
        <f t="shared" si="8"/>
        <v>-6.596396147101268</v>
      </c>
      <c r="I52" s="15">
        <f t="shared" si="9"/>
        <v>-117283</v>
      </c>
      <c r="J52" s="37" t="s">
        <v>56</v>
      </c>
    </row>
    <row r="53" spans="2:10" ht="16.5" customHeight="1">
      <c r="B53" s="25"/>
      <c r="C53" s="26" t="s">
        <v>30</v>
      </c>
      <c r="D53" s="27"/>
      <c r="E53" s="15">
        <f>E54-SUM(E43:E52)</f>
        <v>7017940</v>
      </c>
      <c r="F53" s="16">
        <f t="shared" si="7"/>
        <v>10.210198178032897</v>
      </c>
      <c r="G53" s="15">
        <f>G54-SUM(G43:G52)</f>
        <v>7484155</v>
      </c>
      <c r="H53" s="17">
        <f t="shared" si="8"/>
        <v>-6.229360562414865</v>
      </c>
      <c r="I53" s="15">
        <f t="shared" si="9"/>
        <v>-466215</v>
      </c>
      <c r="J53" s="37"/>
    </row>
    <row r="54" spans="2:10" ht="16.5" customHeight="1">
      <c r="B54" s="25"/>
      <c r="C54" s="26" t="s">
        <v>31</v>
      </c>
      <c r="D54" s="29"/>
      <c r="E54" s="15">
        <v>68734611</v>
      </c>
      <c r="F54" s="16">
        <f>SUM(F43:F53)</f>
        <v>99.99999999999999</v>
      </c>
      <c r="G54" s="15">
        <v>68208913</v>
      </c>
      <c r="H54" s="17">
        <f t="shared" si="8"/>
        <v>0.7707174574091313</v>
      </c>
      <c r="I54" s="15">
        <f t="shared" si="9"/>
        <v>525698</v>
      </c>
      <c r="J54" s="37"/>
    </row>
    <row r="55" spans="2:10" ht="13.5">
      <c r="B55" s="23"/>
      <c r="C55" s="23"/>
      <c r="D55" s="23"/>
      <c r="E55" s="23"/>
      <c r="F55" s="23"/>
      <c r="G55" s="23"/>
      <c r="H55" s="23"/>
      <c r="I55" s="23"/>
      <c r="J55" s="39"/>
    </row>
    <row r="56" spans="2:10" ht="13.5">
      <c r="B56" s="23"/>
      <c r="C56" s="23"/>
      <c r="D56" s="23"/>
      <c r="E56" s="23"/>
      <c r="F56" s="23"/>
      <c r="G56" s="23"/>
      <c r="H56" s="23"/>
      <c r="I56" s="23"/>
      <c r="J56" s="39"/>
    </row>
  </sheetData>
  <mergeCells count="12">
    <mergeCell ref="B9:C9"/>
    <mergeCell ref="D9:D10"/>
    <mergeCell ref="E9:F9"/>
    <mergeCell ref="J9:J10"/>
    <mergeCell ref="B25:C25"/>
    <mergeCell ref="D25:D26"/>
    <mergeCell ref="E25:F25"/>
    <mergeCell ref="J25:J26"/>
    <mergeCell ref="B41:C41"/>
    <mergeCell ref="D41:D42"/>
    <mergeCell ref="E41:F41"/>
    <mergeCell ref="J41:J42"/>
  </mergeCells>
  <printOptions horizontalCentered="1" verticalCentered="1"/>
  <pageMargins left="0.984251968503937" right="0.3937007874015748" top="0.984251968503937" bottom="0.984251968503937" header="0.5118110236220472" footer="0.5118110236220472"/>
  <pageSetup firstPageNumber="5" useFirstPageNumber="1" horizontalDpi="300" verticalDpi="300" orientation="portrait" paperSize="9" scale="79" r:id="rId2"/>
  <headerFooter alignWithMargins="0">
    <oddFooter>&amp;C&amp;P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2010-12-09T02:33:21Z</dcterms:created>
  <dcterms:modified xsi:type="dcterms:W3CDTF">2010-12-09T04:32:57Z</dcterms:modified>
  <cp:category/>
  <cp:version/>
  <cp:contentType/>
  <cp:contentStatus/>
</cp:coreProperties>
</file>