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990" windowWidth="12255" windowHeight="3105" activeTab="0"/>
  </bookViews>
  <sheets>
    <sheet name="17移出入２" sheetId="1" r:id="rId1"/>
  </sheets>
  <externalReferences>
    <externalReference r:id="rId4"/>
  </externalReferences>
  <definedNames>
    <definedName name="_xlnm.Print_Area" localSheetId="0">'17移出入２'!$A$1:$J$51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<sst xmlns="http://schemas.openxmlformats.org/spreadsheetml/2006/main" count="78" uniqueCount="53">
  <si>
    <t>移出：砂利・砂 ６１％を占める</t>
  </si>
  <si>
    <t>■移出貨物主要品種別表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</si>
  <si>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</si>
  <si>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</si>
  <si>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</si>
  <si>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</si>
  <si>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</si>
  <si>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</si>
  <si>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数　　量</t>
  </si>
  <si>
    <t>構成比％</t>
  </si>
  <si>
    <t>砂利・砂</t>
  </si>
  <si>
    <t>東京都、神奈川県、千葉県</t>
  </si>
  <si>
    <t>鋼材</t>
  </si>
  <si>
    <t>千葉県、神奈川県、大阪府</t>
  </si>
  <si>
    <t>鉄鋼</t>
  </si>
  <si>
    <t>大阪府、岩手県、兵庫県</t>
  </si>
  <si>
    <t>セメント</t>
  </si>
  <si>
    <t>千葉県、神奈川県、東京都</t>
  </si>
  <si>
    <t>非金属鉱物</t>
  </si>
  <si>
    <t>高知県、徳島県、北海道</t>
  </si>
  <si>
    <t>重油</t>
  </si>
  <si>
    <t>相手海上</t>
  </si>
  <si>
    <t>化学薬品</t>
  </si>
  <si>
    <t>兵庫県、福岡県、千葉県</t>
  </si>
  <si>
    <t>金属くず</t>
  </si>
  <si>
    <t>兵庫県、大阪府、愛媛県</t>
  </si>
  <si>
    <t>水</t>
  </si>
  <si>
    <t>コークス</t>
  </si>
  <si>
    <t>愛知県、福岡県、北海道</t>
  </si>
  <si>
    <t>そ　　の　　他</t>
  </si>
  <si>
    <t>合　　　　　計</t>
  </si>
  <si>
    <t>移入：空シャーシ ３４％、石灰石２９％を占める</t>
  </si>
  <si>
    <t>■移入貨物主要品種別表</t>
  </si>
  <si>
    <t>空シャーシ</t>
  </si>
  <si>
    <t>神奈川県、千葉県</t>
  </si>
  <si>
    <t>石灰石</t>
  </si>
  <si>
    <t>高知県、岩手県、北海道</t>
  </si>
  <si>
    <t>北海道、東京都、神奈川県</t>
  </si>
  <si>
    <t>福岡県、広島県、徳島県</t>
  </si>
  <si>
    <t>高知県、徳島県、北海道</t>
  </si>
  <si>
    <t>神奈川県、千葉県、宮城県</t>
  </si>
  <si>
    <t>神奈川県、愛知県、千葉県</t>
  </si>
  <si>
    <t>廃土砂</t>
  </si>
  <si>
    <t>神奈川県、千葉県、東京都</t>
  </si>
  <si>
    <t>セメント</t>
  </si>
  <si>
    <t>北海道、岩手県、大分県</t>
  </si>
  <si>
    <t>千葉県、福岡県、兵庫県</t>
  </si>
  <si>
    <t>平成１9年</t>
  </si>
  <si>
    <t>平成１8年</t>
  </si>
  <si>
    <t>19年</t>
  </si>
  <si>
    <t>18年</t>
  </si>
  <si>
    <t>（19/18年）</t>
  </si>
  <si>
    <t>（19－18年）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</si>
</sst>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13"/>
      <name val="ＭＳ 明朝"/>
      <family val="1"/>
    </font>
    <font>
      <sz val="10"/>
      <name val="ＭＳ Ｐ明朝"/>
      <family val="1"/>
    </font>
    <font>
      <sz val="4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distributed" vertical="center" shrinkToFit="1"/>
    </xf>
    <xf numFmtId="176" fontId="8" fillId="0" borderId="1" xfId="0" applyNumberFormat="1" applyFont="1" applyFill="1" applyBorder="1" applyAlignment="1">
      <alignment vertical="center"/>
    </xf>
    <xf numFmtId="181" fontId="8" fillId="0" borderId="1" xfId="0" applyNumberFormat="1" applyFont="1" applyFill="1" applyBorder="1" applyAlignment="1">
      <alignment vertical="center"/>
    </xf>
    <xf numFmtId="180" fontId="8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shrinkToFit="1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 shrinkToFit="1"/>
    </xf>
    <xf numFmtId="0" fontId="6" fillId="0" borderId="7" xfId="0" applyFont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'17移出入２'!#REF!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'17移出入２'!#REF!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'17移出入２'!#REF!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'17移出入２'!#REF!</c:f>
              <c:numCache>
                <c:ptCount val="1"/>
                <c:pt idx="0">
                  <c:v>1</c:v>
                </c:pt>
              </c:numCache>
            </c:numRef>
          </c:val>
        </c:ser>
        <c:axId val="46874376"/>
        <c:axId val="19216201"/>
      </c:barChart>
      <c:catAx>
        <c:axId val="46874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9216201"/>
        <c:crosses val="autoZero"/>
        <c:auto val="1"/>
        <c:lblOffset val="100"/>
        <c:noMultiLvlLbl val="0"/>
      </c:catAx>
      <c:valAx>
        <c:axId val="19216201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8743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'17移出入２'!#REF!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'17移出入２'!#REF!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'17移出入２'!#REF!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'17移出入２'!#REF!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'17移出入２'!#REF!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'17移出入２'!#REF!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'17移出入２'!#REF!</c:f>
              <c:numCache>
                <c:ptCount val="1"/>
                <c:pt idx="0">
                  <c:v>1</c:v>
                </c:pt>
              </c:numCache>
            </c:numRef>
          </c:val>
        </c:ser>
        <c:axId val="38728082"/>
        <c:axId val="13008419"/>
      </c:barChart>
      <c:catAx>
        <c:axId val="38728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3008419"/>
        <c:crosses val="autoZero"/>
        <c:auto val="1"/>
        <c:lblOffset val="100"/>
        <c:noMultiLvlLbl val="0"/>
      </c:catAx>
      <c:valAx>
        <c:axId val="13008419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728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'17移出入２'!#REF!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'17移出入２'!#REF!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6</xdr:col>
      <xdr:colOff>371475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476250" y="6105525"/>
        <a:ext cx="3295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29</xdr:row>
      <xdr:rowOff>0</xdr:rowOff>
    </xdr:from>
    <xdr:to>
      <xdr:col>9</xdr:col>
      <xdr:colOff>28575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3800475" y="6105525"/>
        <a:ext cx="2266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15</xdr:col>
      <xdr:colOff>381000</xdr:colOff>
      <xdr:row>29</xdr:row>
      <xdr:rowOff>0</xdr:rowOff>
    </xdr:to>
    <xdr:graphicFrame>
      <xdr:nvGraphicFramePr>
        <xdr:cNvPr id="3" name="Chart 4"/>
        <xdr:cNvGraphicFramePr/>
      </xdr:nvGraphicFramePr>
      <xdr:xfrm>
        <a:off x="8343900" y="6105525"/>
        <a:ext cx="247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29</xdr:row>
      <xdr:rowOff>0</xdr:rowOff>
    </xdr:from>
    <xdr:to>
      <xdr:col>18</xdr:col>
      <xdr:colOff>47625</xdr:colOff>
      <xdr:row>29</xdr:row>
      <xdr:rowOff>0</xdr:rowOff>
    </xdr:to>
    <xdr:graphicFrame>
      <xdr:nvGraphicFramePr>
        <xdr:cNvPr id="4" name="Chart 5"/>
        <xdr:cNvGraphicFramePr/>
      </xdr:nvGraphicFramePr>
      <xdr:xfrm>
        <a:off x="10848975" y="6105525"/>
        <a:ext cx="1990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0</xdr:row>
      <xdr:rowOff>333375</xdr:rowOff>
    </xdr:from>
    <xdr:to>
      <xdr:col>9</xdr:col>
      <xdr:colOff>1828800</xdr:colOff>
      <xdr:row>9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333375"/>
          <a:ext cx="76676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27</xdr:row>
      <xdr:rowOff>0</xdr:rowOff>
    </xdr:from>
    <xdr:to>
      <xdr:col>9</xdr:col>
      <xdr:colOff>1828800</xdr:colOff>
      <xdr:row>35</xdr:row>
      <xdr:rowOff>85725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5705475"/>
          <a:ext cx="76771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9&#25968;&#23383;&#12391;&#12415;&#12427;&#21315;&#33865;&#28207;&#12539;&#26408;&#26356;&#27941;&#28207;\19.&#25968;&#23383;&#12391;&#12415;&#12427;&#26408;&#26356;&#27941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入港船舶２"/>
      <sheetName val="12船種別２"/>
      <sheetName val="13取扱貨物２"/>
      <sheetName val="14輸移出入２"/>
      <sheetName val="15輸出入２"/>
      <sheetName val="16国別２"/>
      <sheetName val="17移出入２"/>
      <sheetName val="元データ"/>
    </sheetNames>
    <sheetDataSet>
      <sheetData sheetId="7">
        <row r="71">
          <cell r="B71" t="str">
            <v>砂利・砂</v>
          </cell>
          <cell r="D71">
            <v>0.6077216786510627</v>
          </cell>
        </row>
        <row r="72">
          <cell r="B72" t="str">
            <v>鋼材</v>
          </cell>
          <cell r="D72">
            <v>0.18348531774346508</v>
          </cell>
        </row>
        <row r="73">
          <cell r="B73" t="str">
            <v>鉄鋼</v>
          </cell>
          <cell r="D73">
            <v>0.11022861032121543</v>
          </cell>
        </row>
        <row r="74">
          <cell r="B74" t="str">
            <v>セメント</v>
          </cell>
          <cell r="D74">
            <v>0.03039653191252476</v>
          </cell>
        </row>
        <row r="75">
          <cell r="B75" t="str">
            <v>そ の 他</v>
          </cell>
          <cell r="D75">
            <v>0.06816786137173195</v>
          </cell>
        </row>
        <row r="80">
          <cell r="B80" t="str">
            <v>空シャーシ</v>
          </cell>
          <cell r="D80">
            <v>0.3429042216411543</v>
          </cell>
        </row>
        <row r="81">
          <cell r="B81" t="str">
            <v>石灰石</v>
          </cell>
          <cell r="D81">
            <v>0.2944812152409824</v>
          </cell>
        </row>
        <row r="82">
          <cell r="B82" t="str">
            <v>砂利・砂</v>
          </cell>
          <cell r="D82">
            <v>0.10240442280016904</v>
          </cell>
        </row>
        <row r="83">
          <cell r="B83" t="str">
            <v>鉄鋼</v>
          </cell>
          <cell r="D83">
            <v>0.06674944496949253</v>
          </cell>
        </row>
        <row r="84">
          <cell r="B84" t="str">
            <v>その他</v>
          </cell>
          <cell r="D84">
            <v>0.1934606953482017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B1:T5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3" width="3.625" style="0" customWidth="1"/>
    <col min="4" max="4" width="14.625" style="0" customWidth="1"/>
    <col min="5" max="5" width="12.50390625" style="0" customWidth="1"/>
    <col min="6" max="6" width="7.625" style="0" customWidth="1"/>
    <col min="7" max="7" width="12.50390625" style="0" customWidth="1"/>
    <col min="8" max="8" width="9.625" style="0" customWidth="1"/>
    <col min="9" max="9" width="12.50390625" style="0" customWidth="1"/>
    <col min="10" max="10" width="24.625" style="0" customWidth="1"/>
    <col min="11" max="12" width="5.625" style="0" customWidth="1"/>
    <col min="13" max="14" width="3.625" style="2" customWidth="1"/>
    <col min="15" max="15" width="14.625" style="2" customWidth="1"/>
    <col min="16" max="16" width="11.625" style="2" customWidth="1"/>
    <col min="17" max="17" width="7.625" style="0" customWidth="1"/>
    <col min="18" max="18" width="11.625" style="0" customWidth="1"/>
    <col min="19" max="19" width="9.625" style="0" customWidth="1"/>
    <col min="20" max="20" width="11.625" style="0" customWidth="1"/>
    <col min="21" max="21" width="24.625" style="0" customWidth="1"/>
  </cols>
  <sheetData>
    <row r="1" ht="27.75" customHeight="1">
      <c r="B1" s="1" t="s">
        <v>0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spans="14:20" ht="15.75" customHeight="1">
      <c r="N10" s="3"/>
      <c r="O10" s="3"/>
      <c r="P10" s="3"/>
      <c r="Q10" s="3"/>
      <c r="R10" s="3"/>
      <c r="S10" s="3"/>
      <c r="T10" s="4"/>
    </row>
    <row r="11" spans="2:10" ht="15.75" customHeight="1">
      <c r="B11" s="5" t="s">
        <v>1</v>
      </c>
      <c r="C11" s="6"/>
      <c r="D11" s="6"/>
      <c r="E11" s="5"/>
      <c r="F11" s="5"/>
      <c r="G11" s="5"/>
      <c r="H11" s="5"/>
      <c r="I11" s="7"/>
      <c r="J11" s="8" t="s">
        <v>2</v>
      </c>
    </row>
    <row r="12" spans="2:11" ht="15.75" customHeight="1">
      <c r="B12" s="36" t="s">
        <v>3</v>
      </c>
      <c r="C12" s="36"/>
      <c r="D12" s="37" t="s">
        <v>4</v>
      </c>
      <c r="E12" s="39" t="s">
        <v>47</v>
      </c>
      <c r="F12" s="40"/>
      <c r="G12" s="9" t="s">
        <v>48</v>
      </c>
      <c r="H12" s="11" t="s">
        <v>5</v>
      </c>
      <c r="I12" s="10" t="s">
        <v>6</v>
      </c>
      <c r="J12" s="37" t="s">
        <v>7</v>
      </c>
      <c r="K12" s="12"/>
    </row>
    <row r="13" spans="2:11" ht="15.75" customHeight="1">
      <c r="B13" s="13" t="s">
        <v>49</v>
      </c>
      <c r="C13" s="13" t="s">
        <v>50</v>
      </c>
      <c r="D13" s="38"/>
      <c r="E13" s="14" t="s">
        <v>8</v>
      </c>
      <c r="F13" s="13" t="s">
        <v>9</v>
      </c>
      <c r="G13" s="9" t="s">
        <v>8</v>
      </c>
      <c r="H13" s="15" t="s">
        <v>51</v>
      </c>
      <c r="I13" s="15" t="s">
        <v>52</v>
      </c>
      <c r="J13" s="38"/>
      <c r="K13" s="12"/>
    </row>
    <row r="14" spans="2:16" ht="15.75" customHeight="1">
      <c r="B14" s="16">
        <v>1</v>
      </c>
      <c r="C14" s="16">
        <v>1</v>
      </c>
      <c r="D14" s="17" t="s">
        <v>10</v>
      </c>
      <c r="E14" s="18">
        <v>10414699</v>
      </c>
      <c r="F14" s="19">
        <f>E14/E25*100</f>
        <v>60.772167865106276</v>
      </c>
      <c r="G14" s="18">
        <v>6403612</v>
      </c>
      <c r="H14" s="20">
        <f aca="true" t="shared" si="0" ref="H14:H25">(E14/G14-1)*100</f>
        <v>62.637883119714324</v>
      </c>
      <c r="I14" s="18">
        <f aca="true" t="shared" si="1" ref="I14:I25">E14-G14</f>
        <v>4011087</v>
      </c>
      <c r="J14" s="21" t="s">
        <v>11</v>
      </c>
      <c r="K14" s="22"/>
      <c r="N14" s="23"/>
      <c r="O14" s="24"/>
      <c r="P14" s="25"/>
    </row>
    <row r="15" spans="2:16" ht="15.75" customHeight="1">
      <c r="B15" s="16">
        <v>2</v>
      </c>
      <c r="C15" s="16">
        <v>2</v>
      </c>
      <c r="D15" s="17" t="s">
        <v>12</v>
      </c>
      <c r="E15" s="18">
        <v>3144440</v>
      </c>
      <c r="F15" s="19">
        <f>E15/E25*100</f>
        <v>18.348531774346508</v>
      </c>
      <c r="G15" s="18">
        <v>2986778</v>
      </c>
      <c r="H15" s="20">
        <f t="shared" si="0"/>
        <v>5.278664835484936</v>
      </c>
      <c r="I15" s="18">
        <f t="shared" si="1"/>
        <v>157662</v>
      </c>
      <c r="J15" s="26" t="s">
        <v>13</v>
      </c>
      <c r="K15" s="22"/>
      <c r="N15" s="23"/>
      <c r="O15" s="27"/>
      <c r="P15" s="25"/>
    </row>
    <row r="16" spans="2:16" ht="15.75" customHeight="1">
      <c r="B16" s="16">
        <v>3</v>
      </c>
      <c r="C16" s="16">
        <v>3</v>
      </c>
      <c r="D16" s="28" t="s">
        <v>14</v>
      </c>
      <c r="E16" s="18">
        <v>1889019</v>
      </c>
      <c r="F16" s="19">
        <f>E16/E25*100</f>
        <v>11.022861032121543</v>
      </c>
      <c r="G16" s="18">
        <v>1608024</v>
      </c>
      <c r="H16" s="20">
        <f t="shared" si="0"/>
        <v>17.474552618617633</v>
      </c>
      <c r="I16" s="18">
        <f t="shared" si="1"/>
        <v>280995</v>
      </c>
      <c r="J16" s="26" t="s">
        <v>15</v>
      </c>
      <c r="K16" s="22"/>
      <c r="N16" s="23"/>
      <c r="O16" s="29"/>
      <c r="P16" s="25"/>
    </row>
    <row r="17" spans="2:10" ht="15.75" customHeight="1">
      <c r="B17" s="16">
        <v>4</v>
      </c>
      <c r="C17" s="16">
        <v>4</v>
      </c>
      <c r="D17" s="17" t="s">
        <v>16</v>
      </c>
      <c r="E17" s="18">
        <v>520914</v>
      </c>
      <c r="F17" s="19">
        <f>E17/E25*100</f>
        <v>3.039653191252476</v>
      </c>
      <c r="G17" s="18">
        <v>618818</v>
      </c>
      <c r="H17" s="20">
        <f t="shared" si="0"/>
        <v>-15.821129960666946</v>
      </c>
      <c r="I17" s="18">
        <f t="shared" si="1"/>
        <v>-97904</v>
      </c>
      <c r="J17" s="26" t="s">
        <v>17</v>
      </c>
    </row>
    <row r="18" spans="2:16" ht="15.75" customHeight="1">
      <c r="B18" s="16">
        <v>5</v>
      </c>
      <c r="C18" s="16">
        <v>5</v>
      </c>
      <c r="D18" s="28" t="s">
        <v>18</v>
      </c>
      <c r="E18" s="18">
        <v>489704</v>
      </c>
      <c r="F18" s="19">
        <f>E18/E25*100</f>
        <v>2.8575356515069714</v>
      </c>
      <c r="G18" s="18">
        <v>436346</v>
      </c>
      <c r="H18" s="20">
        <f t="shared" si="0"/>
        <v>12.228369229923054</v>
      </c>
      <c r="I18" s="18">
        <f t="shared" si="1"/>
        <v>53358</v>
      </c>
      <c r="J18" s="26" t="s">
        <v>19</v>
      </c>
      <c r="K18" s="22"/>
      <c r="N18" s="23"/>
      <c r="O18" s="27"/>
      <c r="P18" s="25"/>
    </row>
    <row r="19" spans="2:10" ht="15.75" customHeight="1">
      <c r="B19" s="16">
        <v>6</v>
      </c>
      <c r="C19" s="16">
        <v>6</v>
      </c>
      <c r="D19" s="17" t="s">
        <v>20</v>
      </c>
      <c r="E19" s="18">
        <v>247301</v>
      </c>
      <c r="F19" s="19">
        <f>E19/E25*100</f>
        <v>1.4430583049215966</v>
      </c>
      <c r="G19" s="18">
        <v>206336</v>
      </c>
      <c r="H19" s="20">
        <f t="shared" si="0"/>
        <v>19.8535398573201</v>
      </c>
      <c r="I19" s="18">
        <f t="shared" si="1"/>
        <v>40965</v>
      </c>
      <c r="J19" s="26" t="s">
        <v>21</v>
      </c>
    </row>
    <row r="20" spans="2:11" ht="15.75" customHeight="1">
      <c r="B20" s="16">
        <v>7</v>
      </c>
      <c r="C20" s="16">
        <v>7</v>
      </c>
      <c r="D20" s="28" t="s">
        <v>22</v>
      </c>
      <c r="E20" s="18">
        <v>180400</v>
      </c>
      <c r="F20" s="19">
        <f>E20/E25*100</f>
        <v>1.0526755581572904</v>
      </c>
      <c r="G20" s="18">
        <v>137909</v>
      </c>
      <c r="H20" s="20">
        <f t="shared" si="0"/>
        <v>30.810897040802267</v>
      </c>
      <c r="I20" s="18">
        <f t="shared" si="1"/>
        <v>42491</v>
      </c>
      <c r="J20" s="26" t="s">
        <v>23</v>
      </c>
      <c r="K20" s="22"/>
    </row>
    <row r="21" spans="2:16" ht="15.75" customHeight="1">
      <c r="B21" s="16">
        <v>8</v>
      </c>
      <c r="C21" s="16">
        <v>8</v>
      </c>
      <c r="D21" s="28" t="s">
        <v>24</v>
      </c>
      <c r="E21" s="18">
        <v>78053</v>
      </c>
      <c r="F21" s="19">
        <f>E21/E25*100</f>
        <v>0.45545723581402986</v>
      </c>
      <c r="G21" s="18">
        <v>104898</v>
      </c>
      <c r="H21" s="20">
        <f t="shared" si="0"/>
        <v>-25.59152700718793</v>
      </c>
      <c r="I21" s="18">
        <f t="shared" si="1"/>
        <v>-26845</v>
      </c>
      <c r="J21" s="26" t="s">
        <v>25</v>
      </c>
      <c r="K21" s="22"/>
      <c r="N21" s="23"/>
      <c r="O21" s="29"/>
      <c r="P21" s="25"/>
    </row>
    <row r="22" spans="2:16" ht="15.75" customHeight="1">
      <c r="B22" s="16">
        <v>9</v>
      </c>
      <c r="C22" s="16">
        <v>9</v>
      </c>
      <c r="D22" s="17" t="s">
        <v>26</v>
      </c>
      <c r="E22" s="18">
        <v>70579</v>
      </c>
      <c r="F22" s="19">
        <f>E22/E25*100</f>
        <v>0.411844724053123</v>
      </c>
      <c r="G22" s="18">
        <v>70984</v>
      </c>
      <c r="H22" s="20">
        <f t="shared" si="0"/>
        <v>-0.5705511101093186</v>
      </c>
      <c r="I22" s="18">
        <f t="shared" si="1"/>
        <v>-405</v>
      </c>
      <c r="J22" s="26" t="s">
        <v>21</v>
      </c>
      <c r="K22" s="22"/>
      <c r="N22" s="23"/>
      <c r="O22" s="29"/>
      <c r="P22" s="25"/>
    </row>
    <row r="23" spans="2:16" ht="15.75" customHeight="1">
      <c r="B23" s="16">
        <v>10</v>
      </c>
      <c r="C23" s="16">
        <v>11</v>
      </c>
      <c r="D23" s="28" t="s">
        <v>27</v>
      </c>
      <c r="E23" s="18">
        <v>57316</v>
      </c>
      <c r="F23" s="19">
        <f>E23/E25*100</f>
        <v>0.33445206369924196</v>
      </c>
      <c r="G23" s="18">
        <v>46982</v>
      </c>
      <c r="H23" s="20">
        <f t="shared" si="0"/>
        <v>21.99565791154059</v>
      </c>
      <c r="I23" s="18">
        <f t="shared" si="1"/>
        <v>10334</v>
      </c>
      <c r="J23" s="26" t="s">
        <v>28</v>
      </c>
      <c r="K23" s="22"/>
      <c r="N23" s="23"/>
      <c r="O23" s="29"/>
      <c r="P23" s="25"/>
    </row>
    <row r="24" spans="2:11" ht="15.75" customHeight="1">
      <c r="B24" s="30"/>
      <c r="C24" s="31" t="s">
        <v>29</v>
      </c>
      <c r="D24" s="32"/>
      <c r="E24" s="18">
        <f>E25-SUM(E14:E23)</f>
        <v>44859</v>
      </c>
      <c r="F24" s="19">
        <f>E24/E25*100</f>
        <v>0.26176259902094173</v>
      </c>
      <c r="G24" s="18">
        <f>G25-SUM(G14:G23)</f>
        <v>97272</v>
      </c>
      <c r="H24" s="20">
        <f t="shared" si="0"/>
        <v>-53.882926227485804</v>
      </c>
      <c r="I24" s="18">
        <f t="shared" si="1"/>
        <v>-52413</v>
      </c>
      <c r="J24" s="26"/>
      <c r="K24" s="22"/>
    </row>
    <row r="25" spans="2:11" ht="15.75" customHeight="1">
      <c r="B25" s="30"/>
      <c r="C25" s="31" t="s">
        <v>30</v>
      </c>
      <c r="D25" s="33"/>
      <c r="E25" s="18">
        <v>17137284</v>
      </c>
      <c r="F25" s="19">
        <f>SUM(F14:F24)</f>
        <v>99.99999999999997</v>
      </c>
      <c r="G25" s="18">
        <v>12717959</v>
      </c>
      <c r="H25" s="20">
        <f t="shared" si="0"/>
        <v>34.748696705186745</v>
      </c>
      <c r="I25" s="18">
        <f t="shared" si="1"/>
        <v>4419325</v>
      </c>
      <c r="J25" s="26"/>
      <c r="K25" s="22"/>
    </row>
    <row r="26" ht="15.75" customHeight="1"/>
    <row r="27" ht="27.75" customHeight="1">
      <c r="B27" s="34" t="s">
        <v>31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0" ht="15.75" customHeight="1">
      <c r="B37" s="5" t="s">
        <v>32</v>
      </c>
      <c r="C37" s="6"/>
      <c r="D37" s="6"/>
      <c r="E37" s="5"/>
      <c r="F37" s="5"/>
      <c r="G37" s="5"/>
      <c r="H37" s="5"/>
      <c r="I37" s="7"/>
      <c r="J37" s="8" t="s">
        <v>2</v>
      </c>
    </row>
    <row r="38" spans="2:10" ht="15.75" customHeight="1">
      <c r="B38" s="36" t="s">
        <v>3</v>
      </c>
      <c r="C38" s="36"/>
      <c r="D38" s="37" t="s">
        <v>4</v>
      </c>
      <c r="E38" s="39" t="s">
        <v>47</v>
      </c>
      <c r="F38" s="40"/>
      <c r="G38" s="9" t="s">
        <v>48</v>
      </c>
      <c r="H38" s="11" t="s">
        <v>5</v>
      </c>
      <c r="I38" s="10" t="s">
        <v>6</v>
      </c>
      <c r="J38" s="37" t="s">
        <v>7</v>
      </c>
    </row>
    <row r="39" spans="2:10" ht="15.75" customHeight="1">
      <c r="B39" s="13" t="s">
        <v>49</v>
      </c>
      <c r="C39" s="13" t="s">
        <v>50</v>
      </c>
      <c r="D39" s="38"/>
      <c r="E39" s="14" t="s">
        <v>8</v>
      </c>
      <c r="F39" s="13" t="s">
        <v>9</v>
      </c>
      <c r="G39" s="9" t="s">
        <v>8</v>
      </c>
      <c r="H39" s="15" t="s">
        <v>51</v>
      </c>
      <c r="I39" s="15" t="s">
        <v>52</v>
      </c>
      <c r="J39" s="38"/>
    </row>
    <row r="40" spans="2:16" ht="15.75" customHeight="1">
      <c r="B40" s="16">
        <v>1</v>
      </c>
      <c r="C40" s="16">
        <v>1</v>
      </c>
      <c r="D40" s="17" t="s">
        <v>33</v>
      </c>
      <c r="E40" s="18">
        <v>3278880</v>
      </c>
      <c r="F40" s="19">
        <f>E40/E$51*100</f>
        <v>34.290422164115434</v>
      </c>
      <c r="G40" s="18">
        <v>3374880</v>
      </c>
      <c r="H40" s="20">
        <f aca="true" t="shared" si="2" ref="H40:H51">(E40/G40-1)*100</f>
        <v>-2.8445455838429834</v>
      </c>
      <c r="I40" s="18">
        <f aca="true" t="shared" si="3" ref="I40:I51">E40-G40</f>
        <v>-96000</v>
      </c>
      <c r="J40" s="21" t="s">
        <v>34</v>
      </c>
      <c r="N40" s="23"/>
      <c r="O40" s="29"/>
      <c r="P40" s="25"/>
    </row>
    <row r="41" spans="2:16" ht="15.75" customHeight="1">
      <c r="B41" s="16">
        <v>2</v>
      </c>
      <c r="C41" s="16">
        <v>2</v>
      </c>
      <c r="D41" s="28" t="s">
        <v>35</v>
      </c>
      <c r="E41" s="18">
        <v>2815855</v>
      </c>
      <c r="F41" s="19">
        <f>E41/E$51*100</f>
        <v>29.44812152409824</v>
      </c>
      <c r="G41" s="18">
        <v>2677719</v>
      </c>
      <c r="H41" s="20">
        <f t="shared" si="2"/>
        <v>5.158719044081916</v>
      </c>
      <c r="I41" s="18">
        <f t="shared" si="3"/>
        <v>138136</v>
      </c>
      <c r="J41" s="21" t="s">
        <v>36</v>
      </c>
      <c r="N41" s="23"/>
      <c r="O41" s="27"/>
      <c r="P41" s="25"/>
    </row>
    <row r="42" spans="2:16" ht="15.75" customHeight="1">
      <c r="B42" s="16">
        <v>3</v>
      </c>
      <c r="C42" s="16">
        <v>3</v>
      </c>
      <c r="D42" s="28" t="s">
        <v>10</v>
      </c>
      <c r="E42" s="18">
        <v>979200</v>
      </c>
      <c r="F42" s="19">
        <f aca="true" t="shared" si="4" ref="F42:F49">E42/E$51*100</f>
        <v>10.240442280016904</v>
      </c>
      <c r="G42" s="18">
        <v>779833</v>
      </c>
      <c r="H42" s="20">
        <f t="shared" si="2"/>
        <v>25.565345400874296</v>
      </c>
      <c r="I42" s="18">
        <f t="shared" si="3"/>
        <v>199367</v>
      </c>
      <c r="J42" s="26" t="s">
        <v>37</v>
      </c>
      <c r="N42" s="23"/>
      <c r="O42" s="24"/>
      <c r="P42" s="25"/>
    </row>
    <row r="43" spans="2:16" ht="15.75" customHeight="1">
      <c r="B43" s="16">
        <v>4</v>
      </c>
      <c r="C43" s="16">
        <v>6</v>
      </c>
      <c r="D43" s="28" t="s">
        <v>14</v>
      </c>
      <c r="E43" s="18">
        <v>638264</v>
      </c>
      <c r="F43" s="19">
        <f t="shared" si="4"/>
        <v>6.674944496949253</v>
      </c>
      <c r="G43" s="18">
        <v>416209</v>
      </c>
      <c r="H43" s="20">
        <f t="shared" si="2"/>
        <v>53.351801618898186</v>
      </c>
      <c r="I43" s="18">
        <f t="shared" si="3"/>
        <v>222055</v>
      </c>
      <c r="J43" s="26" t="s">
        <v>38</v>
      </c>
      <c r="N43" s="23"/>
      <c r="O43" s="29"/>
      <c r="P43" s="25"/>
    </row>
    <row r="44" spans="2:10" ht="15.75" customHeight="1">
      <c r="B44" s="16">
        <v>5</v>
      </c>
      <c r="C44" s="16">
        <v>5</v>
      </c>
      <c r="D44" s="17" t="s">
        <v>18</v>
      </c>
      <c r="E44" s="18">
        <v>430431</v>
      </c>
      <c r="F44" s="19">
        <f t="shared" si="4"/>
        <v>4.501433630545298</v>
      </c>
      <c r="G44" s="18">
        <v>463250</v>
      </c>
      <c r="H44" s="20">
        <f t="shared" si="2"/>
        <v>-7.0845116028062645</v>
      </c>
      <c r="I44" s="18">
        <f t="shared" si="3"/>
        <v>-32819</v>
      </c>
      <c r="J44" s="26" t="s">
        <v>39</v>
      </c>
    </row>
    <row r="45" spans="2:16" ht="15.75" customHeight="1">
      <c r="B45" s="16">
        <v>6</v>
      </c>
      <c r="C45" s="16">
        <v>7</v>
      </c>
      <c r="D45" s="28" t="s">
        <v>20</v>
      </c>
      <c r="E45" s="18">
        <v>420576</v>
      </c>
      <c r="F45" s="19">
        <f t="shared" si="4"/>
        <v>4.398370355760202</v>
      </c>
      <c r="G45" s="18">
        <v>355104</v>
      </c>
      <c r="H45" s="20">
        <f t="shared" si="2"/>
        <v>18.43741551770748</v>
      </c>
      <c r="I45" s="18">
        <f t="shared" si="3"/>
        <v>65472</v>
      </c>
      <c r="J45" s="26" t="s">
        <v>40</v>
      </c>
      <c r="N45" s="23"/>
      <c r="O45" s="27"/>
      <c r="P45" s="25"/>
    </row>
    <row r="46" spans="2:16" ht="15.75" customHeight="1">
      <c r="B46" s="16">
        <v>7</v>
      </c>
      <c r="C46" s="16">
        <v>9</v>
      </c>
      <c r="D46" s="17" t="s">
        <v>24</v>
      </c>
      <c r="E46" s="18">
        <v>264264</v>
      </c>
      <c r="F46" s="19">
        <f t="shared" si="4"/>
        <v>2.7636644594427975</v>
      </c>
      <c r="G46" s="18">
        <v>164287</v>
      </c>
      <c r="H46" s="20">
        <f t="shared" si="2"/>
        <v>60.855088960173354</v>
      </c>
      <c r="I46" s="18">
        <f t="shared" si="3"/>
        <v>99977</v>
      </c>
      <c r="J46" s="21" t="s">
        <v>41</v>
      </c>
      <c r="N46" s="23"/>
      <c r="O46" s="27"/>
      <c r="P46" s="25"/>
    </row>
    <row r="47" spans="2:16" ht="15.75" customHeight="1">
      <c r="B47" s="16">
        <v>8</v>
      </c>
      <c r="C47" s="16">
        <v>4</v>
      </c>
      <c r="D47" s="28" t="s">
        <v>42</v>
      </c>
      <c r="E47" s="18">
        <v>221100</v>
      </c>
      <c r="F47" s="19">
        <f t="shared" si="4"/>
        <v>2.3122567280552877</v>
      </c>
      <c r="G47" s="18">
        <v>641600</v>
      </c>
      <c r="H47" s="20">
        <f t="shared" si="2"/>
        <v>-65.53927680798004</v>
      </c>
      <c r="I47" s="18">
        <f t="shared" si="3"/>
        <v>-420500</v>
      </c>
      <c r="J47" s="26" t="s">
        <v>43</v>
      </c>
      <c r="N47" s="23"/>
      <c r="O47" s="29"/>
      <c r="P47" s="25"/>
    </row>
    <row r="48" spans="2:16" ht="15.75" customHeight="1">
      <c r="B48" s="16">
        <v>9</v>
      </c>
      <c r="C48" s="16">
        <v>8</v>
      </c>
      <c r="D48" s="28" t="s">
        <v>44</v>
      </c>
      <c r="E48" s="18">
        <v>215513</v>
      </c>
      <c r="F48" s="19">
        <f t="shared" si="4"/>
        <v>2.253828060757029</v>
      </c>
      <c r="G48" s="18">
        <v>282867</v>
      </c>
      <c r="H48" s="20">
        <f t="shared" si="2"/>
        <v>-23.811190418111693</v>
      </c>
      <c r="I48" s="18">
        <f t="shared" si="3"/>
        <v>-67354</v>
      </c>
      <c r="J48" s="26" t="s">
        <v>45</v>
      </c>
      <c r="N48" s="23"/>
      <c r="O48" s="27"/>
      <c r="P48" s="25"/>
    </row>
    <row r="49" spans="2:16" ht="15.75" customHeight="1">
      <c r="B49" s="16">
        <v>10</v>
      </c>
      <c r="C49" s="16">
        <v>10</v>
      </c>
      <c r="D49" s="28" t="s">
        <v>22</v>
      </c>
      <c r="E49" s="18">
        <v>149778</v>
      </c>
      <c r="F49" s="19">
        <f t="shared" si="4"/>
        <v>1.5663735333092035</v>
      </c>
      <c r="G49" s="18">
        <v>152876</v>
      </c>
      <c r="H49" s="20">
        <f t="shared" si="2"/>
        <v>-2.026478976425339</v>
      </c>
      <c r="I49" s="18">
        <f t="shared" si="3"/>
        <v>-3098</v>
      </c>
      <c r="J49" s="26" t="s">
        <v>46</v>
      </c>
      <c r="N49" s="23"/>
      <c r="O49" s="35"/>
      <c r="P49" s="25"/>
    </row>
    <row r="50" spans="2:10" ht="15.75" customHeight="1">
      <c r="B50" s="30"/>
      <c r="C50" s="31" t="s">
        <v>29</v>
      </c>
      <c r="D50" s="32"/>
      <c r="E50" s="18">
        <f>E51-SUM(E40:E49)</f>
        <v>148226</v>
      </c>
      <c r="F50" s="19">
        <f>E50/E$51*100</f>
        <v>1.5501427669503531</v>
      </c>
      <c r="G50" s="18">
        <f>G51-SUM(G40:G49)</f>
        <v>158625</v>
      </c>
      <c r="H50" s="20">
        <f t="shared" si="2"/>
        <v>-6.555713159968479</v>
      </c>
      <c r="I50" s="18">
        <f t="shared" si="3"/>
        <v>-10399</v>
      </c>
      <c r="J50" s="26"/>
    </row>
    <row r="51" spans="2:10" ht="15.75" customHeight="1">
      <c r="B51" s="30"/>
      <c r="C51" s="31" t="s">
        <v>30</v>
      </c>
      <c r="D51" s="33"/>
      <c r="E51" s="18">
        <v>9562087</v>
      </c>
      <c r="F51" s="19">
        <f>SUM(F40:F50)</f>
        <v>100</v>
      </c>
      <c r="G51" s="18">
        <v>9467250</v>
      </c>
      <c r="H51" s="20">
        <f t="shared" si="2"/>
        <v>1.001737568987826</v>
      </c>
      <c r="I51" s="18">
        <f t="shared" si="3"/>
        <v>94837</v>
      </c>
      <c r="J51" s="26"/>
    </row>
    <row r="52" ht="15.75" customHeight="1"/>
  </sheetData>
  <mergeCells count="8">
    <mergeCell ref="B12:C12"/>
    <mergeCell ref="D12:D13"/>
    <mergeCell ref="E12:F12"/>
    <mergeCell ref="J12:J13"/>
    <mergeCell ref="B38:C38"/>
    <mergeCell ref="D38:D39"/>
    <mergeCell ref="E38:F38"/>
    <mergeCell ref="J38:J39"/>
  </mergeCells>
  <printOptions/>
  <pageMargins left="0.7874015748031497" right="0.3937007874015748" top="0.984251968503937" bottom="0.984251968503937" header="0.5118110236220472" footer="0.5118110236220472"/>
  <pageSetup firstPageNumber="17" useFirstPageNumber="1" horizontalDpi="300" verticalDpi="300" orientation="portrait" paperSize="9" scale="85" r:id="rId2"/>
  <headerFooter alignWithMargins="0">
    <oddFooter>&amp;C&amp;P</oddFooter>
  </headerFooter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2008-12-03T05:01:04Z</dcterms:created>
  <dcterms:modified xsi:type="dcterms:W3CDTF">2008-12-03T05:11:51Z</dcterms:modified>
  <cp:category/>
  <cp:version/>
  <cp:contentType/>
  <cp:contentStatus/>
</cp:coreProperties>
</file>