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16国別２" sheetId="1" r:id="rId1"/>
  </sheets>
  <externalReferences>
    <externalReference r:id="rId4"/>
  </externalReferences>
  <definedNames>
    <definedName name="_xlnm.Print_Area" localSheetId="0">'16国別２'!$A$1:$J$51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<sst xmlns="http://schemas.openxmlformats.org/spreadsheetml/2006/main" count="68" uniqueCount="46">
  <si>
    <t>LNG（液化天然ガス）</t>
  </si>
  <si>
    <t>輸出相手国：中国 １９％、韓国 １６％を占める</t>
  </si>
  <si>
    <t>■輸出貨物主要国別表</t>
  </si>
  <si>
    <t>　　　　（単位：トン）</t>
  </si>
  <si>
    <t>順位</t>
  </si>
  <si>
    <t>国　　　名</t>
  </si>
  <si>
    <t>増減率％</t>
  </si>
  <si>
    <t>増減数</t>
  </si>
  <si>
    <t>品種（上位３つ）</t>
  </si>
  <si>
    <t>数　　量</t>
  </si>
  <si>
    <t>構成比％</t>
  </si>
  <si>
    <t>中国</t>
  </si>
  <si>
    <t>鋼材、金属くず</t>
  </si>
  <si>
    <t>韓国</t>
  </si>
  <si>
    <t>鋼材、セメント、鉄鋼</t>
  </si>
  <si>
    <t>シンガポール</t>
  </si>
  <si>
    <t>セメント、鋼材</t>
  </si>
  <si>
    <t>マレーシア</t>
  </si>
  <si>
    <t>鋼材</t>
  </si>
  <si>
    <t>台湾</t>
  </si>
  <si>
    <t>メキシコ</t>
  </si>
  <si>
    <t>タイ</t>
  </si>
  <si>
    <t>香港</t>
  </si>
  <si>
    <t>アラブ首長国</t>
  </si>
  <si>
    <t>アメリカ</t>
  </si>
  <si>
    <t>そ　　の　　他</t>
  </si>
  <si>
    <t>合　　　　　計</t>
  </si>
  <si>
    <t>輸入相手国：トップはオーストラリア ３２％を占める</t>
  </si>
  <si>
    <t>■輸入貨物主要国別表</t>
  </si>
  <si>
    <t>オーストラリア</t>
  </si>
  <si>
    <t>鉄鉱石、石炭、LNG（液化天然ガス）</t>
  </si>
  <si>
    <t>アラブ首長国</t>
  </si>
  <si>
    <t>ブラジル</t>
  </si>
  <si>
    <t>鉄鉱石</t>
  </si>
  <si>
    <t>マレーシア</t>
  </si>
  <si>
    <t>LNG（液化天然ガス）、原木、木製品</t>
  </si>
  <si>
    <t>南アフリカ共和国</t>
  </si>
  <si>
    <t>カナダ</t>
  </si>
  <si>
    <t>石炭、鉄鉱石</t>
  </si>
  <si>
    <t>鉄鋼、石炭、金属くず</t>
  </si>
  <si>
    <t>ブルネイ</t>
  </si>
  <si>
    <t>－</t>
  </si>
  <si>
    <t>オマーン</t>
  </si>
  <si>
    <t>皆増</t>
  </si>
  <si>
    <t>ロシア</t>
  </si>
  <si>
    <t>石炭、原木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</si>
</sst>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2" borderId="1" xfId="0" applyFont="1" applyFill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shrinkToFit="1"/>
    </xf>
    <xf numFmtId="0" fontId="9" fillId="2" borderId="3" xfId="0" applyFont="1" applyFill="1" applyBorder="1" applyAlignment="1">
      <alignment/>
    </xf>
    <xf numFmtId="0" fontId="9" fillId="0" borderId="6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  <c:axId val="38035557"/>
        <c:axId val="38467602"/>
      </c:barChart>
      <c:catAx>
        <c:axId val="38035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8467602"/>
        <c:crosses val="autoZero"/>
        <c:auto val="1"/>
        <c:lblOffset val="100"/>
        <c:noMultiLvlLbl val="0"/>
      </c:catAx>
      <c:valAx>
        <c:axId val="38467602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35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'16国別２'!#REF!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  <c:axId val="64822347"/>
        <c:axId val="61849056"/>
      </c:barChart>
      <c:catAx>
        <c:axId val="6482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1849056"/>
        <c:crosses val="autoZero"/>
        <c:auto val="1"/>
        <c:lblOffset val="100"/>
        <c:noMultiLvlLbl val="0"/>
      </c:catAx>
      <c:valAx>
        <c:axId val="61849056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22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'16国別２'!#REF!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'16国別２'!#REF!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105525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00475" y="610552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086725" y="6105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8086725" y="6105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295275</xdr:rowOff>
    </xdr:from>
    <xdr:to>
      <xdr:col>10</xdr:col>
      <xdr:colOff>0</xdr:colOff>
      <xdr:row>9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95275"/>
          <a:ext cx="7705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342900</xdr:rowOff>
    </xdr:from>
    <xdr:to>
      <xdr:col>9</xdr:col>
      <xdr:colOff>1838325</xdr:colOff>
      <xdr:row>35</xdr:row>
      <xdr:rowOff>180975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5695950"/>
          <a:ext cx="76104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1">
          <cell r="B1" t="str">
            <v>18年</v>
          </cell>
          <cell r="C1" t="str">
            <v>17年</v>
          </cell>
          <cell r="D1" t="str">
            <v>平成１8年</v>
          </cell>
          <cell r="E1" t="str">
            <v>平成１7年</v>
          </cell>
          <cell r="F1" t="str">
            <v>（18/17年）</v>
          </cell>
          <cell r="G1" t="str">
            <v>（18－17年）</v>
          </cell>
        </row>
        <row r="50">
          <cell r="B50" t="str">
            <v>中国</v>
          </cell>
          <cell r="D50">
            <v>0.19079199561222435</v>
          </cell>
        </row>
        <row r="51">
          <cell r="B51" t="str">
            <v>韓国</v>
          </cell>
          <cell r="D51">
            <v>0.1623736994872613</v>
          </cell>
        </row>
        <row r="52">
          <cell r="B52" t="str">
            <v>シンガポール</v>
          </cell>
          <cell r="D52">
            <v>0.1186255946317912</v>
          </cell>
        </row>
        <row r="53">
          <cell r="B53" t="str">
            <v>マレーシア</v>
          </cell>
          <cell r="D53">
            <v>0.10006749613241188</v>
          </cell>
        </row>
        <row r="54">
          <cell r="B54" t="str">
            <v>台湾</v>
          </cell>
          <cell r="D54">
            <v>0.06709698818273076</v>
          </cell>
        </row>
        <row r="55">
          <cell r="B55" t="str">
            <v>その他</v>
          </cell>
          <cell r="D55">
            <v>0.3610442259535805</v>
          </cell>
        </row>
        <row r="61">
          <cell r="B61" t="str">
            <v>オーストラリア</v>
          </cell>
          <cell r="D61">
            <v>0.32395074548385494</v>
          </cell>
        </row>
        <row r="62">
          <cell r="B62" t="str">
            <v>アラブ首長国</v>
          </cell>
          <cell r="D62">
            <v>0.18633839065671925</v>
          </cell>
        </row>
        <row r="63">
          <cell r="B63" t="str">
            <v>ブラジル</v>
          </cell>
          <cell r="D63">
            <v>0.16895851089095298</v>
          </cell>
        </row>
        <row r="64">
          <cell r="B64" t="str">
            <v>マレーシア</v>
          </cell>
          <cell r="D64">
            <v>0.13495794404650907</v>
          </cell>
        </row>
        <row r="65">
          <cell r="B65" t="str">
            <v>南アフリカ共和国</v>
          </cell>
          <cell r="D65">
            <v>0.04770442446433489</v>
          </cell>
        </row>
        <row r="66">
          <cell r="B66" t="str">
            <v>その他</v>
          </cell>
          <cell r="D66">
            <v>0.13808998445762882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B1:O54"/>
  <sheetViews>
    <sheetView tabSelected="1" workbookViewId="0" topLeftCell="A1">
      <selection activeCell="M28" sqref="M28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1.75390625" style="0" customWidth="1"/>
    <col min="10" max="10" width="24.625" style="0" customWidth="1"/>
    <col min="11" max="11" width="3.00390625" style="0" customWidth="1"/>
    <col min="13" max="13" width="9.00390625" style="2" customWidth="1"/>
    <col min="14" max="14" width="12.625" style="2" customWidth="1"/>
    <col min="15" max="15" width="12.125" style="2" bestFit="1" customWidth="1"/>
  </cols>
  <sheetData>
    <row r="1" ht="27.75" customHeight="1">
      <c r="B1" s="1" t="s">
        <v>1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spans="2:10" ht="15.75" customHeight="1">
      <c r="B11" s="3" t="s">
        <v>2</v>
      </c>
      <c r="C11" s="4"/>
      <c r="D11" s="4"/>
      <c r="E11" s="3"/>
      <c r="F11" s="3"/>
      <c r="G11" s="3"/>
      <c r="H11" s="3"/>
      <c r="I11" s="5"/>
      <c r="J11" s="6" t="s">
        <v>3</v>
      </c>
    </row>
    <row r="12" spans="2:11" ht="15.75" customHeight="1">
      <c r="B12" s="7" t="s">
        <v>4</v>
      </c>
      <c r="C12" s="7"/>
      <c r="D12" s="8" t="s">
        <v>5</v>
      </c>
      <c r="E12" s="9" t="str">
        <f>'[1]元データ'!$D$1</f>
        <v>平成１8年</v>
      </c>
      <c r="F12" s="10"/>
      <c r="G12" s="11" t="str">
        <f>'[1]元データ'!$E$1</f>
        <v>平成１7年</v>
      </c>
      <c r="H12" s="12" t="s">
        <v>6</v>
      </c>
      <c r="I12" s="13" t="s">
        <v>7</v>
      </c>
      <c r="J12" s="8" t="s">
        <v>8</v>
      </c>
      <c r="K12" s="14"/>
    </row>
    <row r="13" spans="2:11" ht="15.75" customHeight="1">
      <c r="B13" s="15" t="str">
        <f>'[1]元データ'!$B$1</f>
        <v>18年</v>
      </c>
      <c r="C13" s="15" t="str">
        <f>'[1]元データ'!$C$1</f>
        <v>17年</v>
      </c>
      <c r="D13" s="16"/>
      <c r="E13" s="17" t="s">
        <v>9</v>
      </c>
      <c r="F13" s="15" t="s">
        <v>10</v>
      </c>
      <c r="G13" s="11" t="s">
        <v>9</v>
      </c>
      <c r="H13" s="18" t="str">
        <f>'[1]元データ'!$F$1</f>
        <v>（18/17年）</v>
      </c>
      <c r="I13" s="18" t="str">
        <f>'[1]元データ'!$G$1</f>
        <v>（18－17年）</v>
      </c>
      <c r="J13" s="16"/>
      <c r="K13" s="14"/>
    </row>
    <row r="14" spans="2:11" ht="15.75" customHeight="1">
      <c r="B14" s="19">
        <v>1</v>
      </c>
      <c r="C14" s="20">
        <v>2</v>
      </c>
      <c r="D14" s="21" t="s">
        <v>11</v>
      </c>
      <c r="E14" s="22">
        <v>543011</v>
      </c>
      <c r="F14" s="23">
        <f aca="true" t="shared" si="0" ref="F14:F24">E14/E$25*100</f>
        <v>19.079199561222435</v>
      </c>
      <c r="G14" s="22">
        <v>403909</v>
      </c>
      <c r="H14" s="24">
        <f aca="true" t="shared" si="1" ref="H14:H25">(E14/G14-1)*100</f>
        <v>34.438945406019684</v>
      </c>
      <c r="I14" s="22">
        <f aca="true" t="shared" si="2" ref="I14:I25">E14-G14</f>
        <v>139102</v>
      </c>
      <c r="J14" s="25" t="s">
        <v>12</v>
      </c>
      <c r="K14" s="26"/>
    </row>
    <row r="15" spans="2:15" ht="15.75" customHeight="1">
      <c r="B15" s="19">
        <v>2</v>
      </c>
      <c r="C15" s="20">
        <v>1</v>
      </c>
      <c r="D15" s="21" t="s">
        <v>13</v>
      </c>
      <c r="E15" s="22">
        <v>462130</v>
      </c>
      <c r="F15" s="23">
        <f t="shared" si="0"/>
        <v>16.23736994872613</v>
      </c>
      <c r="G15" s="22">
        <v>409553</v>
      </c>
      <c r="H15" s="24">
        <f t="shared" si="1"/>
        <v>12.83765471135605</v>
      </c>
      <c r="I15" s="22">
        <f t="shared" si="2"/>
        <v>52577</v>
      </c>
      <c r="J15" s="27" t="s">
        <v>14</v>
      </c>
      <c r="K15" s="26"/>
      <c r="M15" s="28"/>
      <c r="N15" s="29"/>
      <c r="O15" s="30"/>
    </row>
    <row r="16" spans="2:11" ht="15.75" customHeight="1">
      <c r="B16" s="19">
        <v>3</v>
      </c>
      <c r="C16" s="20">
        <v>3</v>
      </c>
      <c r="D16" s="31" t="s">
        <v>15</v>
      </c>
      <c r="E16" s="22">
        <v>337619</v>
      </c>
      <c r="F16" s="23">
        <f t="shared" si="0"/>
        <v>11.862559463179121</v>
      </c>
      <c r="G16" s="22">
        <v>295790</v>
      </c>
      <c r="H16" s="24">
        <f t="shared" si="1"/>
        <v>14.141451705601948</v>
      </c>
      <c r="I16" s="22">
        <f t="shared" si="2"/>
        <v>41829</v>
      </c>
      <c r="J16" s="25" t="s">
        <v>16</v>
      </c>
      <c r="K16" s="26"/>
    </row>
    <row r="17" spans="2:11" ht="15.75" customHeight="1">
      <c r="B17" s="19">
        <v>4</v>
      </c>
      <c r="C17" s="20">
        <v>8</v>
      </c>
      <c r="D17" s="31" t="s">
        <v>17</v>
      </c>
      <c r="E17" s="22">
        <v>284801</v>
      </c>
      <c r="F17" s="23">
        <f t="shared" si="0"/>
        <v>10.006749613241189</v>
      </c>
      <c r="G17" s="22">
        <v>100856</v>
      </c>
      <c r="H17" s="24">
        <f t="shared" si="1"/>
        <v>182.38379471722058</v>
      </c>
      <c r="I17" s="22">
        <f t="shared" si="2"/>
        <v>183945</v>
      </c>
      <c r="J17" s="25" t="s">
        <v>18</v>
      </c>
      <c r="K17" s="26"/>
    </row>
    <row r="18" spans="2:11" ht="15.75" customHeight="1">
      <c r="B18" s="19">
        <v>5</v>
      </c>
      <c r="C18" s="20">
        <v>4</v>
      </c>
      <c r="D18" s="31" t="s">
        <v>19</v>
      </c>
      <c r="E18" s="22">
        <v>190964</v>
      </c>
      <c r="F18" s="23">
        <f t="shared" si="0"/>
        <v>6.7096988182730755</v>
      </c>
      <c r="G18" s="22">
        <v>238356</v>
      </c>
      <c r="H18" s="24">
        <f t="shared" si="1"/>
        <v>-19.88286428703284</v>
      </c>
      <c r="I18" s="22">
        <f t="shared" si="2"/>
        <v>-47392</v>
      </c>
      <c r="J18" s="25" t="s">
        <v>16</v>
      </c>
      <c r="K18" s="26"/>
    </row>
    <row r="19" spans="2:15" ht="15.75" customHeight="1">
      <c r="B19" s="19">
        <v>6</v>
      </c>
      <c r="C19" s="20">
        <v>6</v>
      </c>
      <c r="D19" s="21" t="s">
        <v>20</v>
      </c>
      <c r="E19" s="22">
        <v>185218</v>
      </c>
      <c r="F19" s="23">
        <f t="shared" si="0"/>
        <v>6.507807731943731</v>
      </c>
      <c r="G19" s="22">
        <v>139209</v>
      </c>
      <c r="H19" s="24">
        <f t="shared" si="1"/>
        <v>33.050305655525136</v>
      </c>
      <c r="I19" s="22">
        <f t="shared" si="2"/>
        <v>46009</v>
      </c>
      <c r="J19" s="25" t="s">
        <v>18</v>
      </c>
      <c r="K19" s="26"/>
      <c r="M19" s="28"/>
      <c r="N19" s="29"/>
      <c r="O19" s="30"/>
    </row>
    <row r="20" spans="2:11" ht="15.75" customHeight="1">
      <c r="B20" s="19">
        <v>7</v>
      </c>
      <c r="C20" s="20">
        <v>5</v>
      </c>
      <c r="D20" s="31" t="s">
        <v>21</v>
      </c>
      <c r="E20" s="22">
        <v>184389</v>
      </c>
      <c r="F20" s="23">
        <f t="shared" si="0"/>
        <v>6.4786800412776975</v>
      </c>
      <c r="G20" s="22">
        <v>221329</v>
      </c>
      <c r="H20" s="24">
        <f t="shared" si="1"/>
        <v>-16.69008579987259</v>
      </c>
      <c r="I20" s="22">
        <f t="shared" si="2"/>
        <v>-36940</v>
      </c>
      <c r="J20" s="27" t="s">
        <v>18</v>
      </c>
      <c r="K20" s="26"/>
    </row>
    <row r="21" spans="2:11" ht="15.75" customHeight="1">
      <c r="B21" s="19">
        <v>8</v>
      </c>
      <c r="C21" s="20">
        <v>10</v>
      </c>
      <c r="D21" s="31" t="s">
        <v>22</v>
      </c>
      <c r="E21" s="22">
        <v>85903</v>
      </c>
      <c r="F21" s="23">
        <f t="shared" si="0"/>
        <v>3.0182822814044115</v>
      </c>
      <c r="G21" s="22">
        <v>70903</v>
      </c>
      <c r="H21" s="24">
        <f t="shared" si="1"/>
        <v>21.155663371084433</v>
      </c>
      <c r="I21" s="22">
        <f t="shared" si="2"/>
        <v>15000</v>
      </c>
      <c r="J21" s="25" t="s">
        <v>12</v>
      </c>
      <c r="K21" s="26"/>
    </row>
    <row r="22" spans="2:11" ht="15.75" customHeight="1">
      <c r="B22" s="19">
        <v>9</v>
      </c>
      <c r="C22" s="20">
        <v>17</v>
      </c>
      <c r="D22" s="31" t="s">
        <v>23</v>
      </c>
      <c r="E22" s="22">
        <v>73955</v>
      </c>
      <c r="F22" s="23">
        <f t="shared" si="0"/>
        <v>2.598478122082619</v>
      </c>
      <c r="G22" s="22">
        <v>27575</v>
      </c>
      <c r="H22" s="24">
        <f t="shared" si="1"/>
        <v>168.19582955575703</v>
      </c>
      <c r="I22" s="22">
        <f t="shared" si="2"/>
        <v>46380</v>
      </c>
      <c r="J22" s="27" t="s">
        <v>18</v>
      </c>
      <c r="K22" s="26"/>
    </row>
    <row r="23" spans="2:11" ht="15.75" customHeight="1">
      <c r="B23" s="19">
        <v>10</v>
      </c>
      <c r="C23" s="20">
        <v>13</v>
      </c>
      <c r="D23" s="31" t="s">
        <v>24</v>
      </c>
      <c r="E23" s="22">
        <v>69453</v>
      </c>
      <c r="F23" s="23">
        <f t="shared" si="0"/>
        <v>2.4402961397201564</v>
      </c>
      <c r="G23" s="22">
        <v>53301</v>
      </c>
      <c r="H23" s="24">
        <f t="shared" si="1"/>
        <v>30.30337141892272</v>
      </c>
      <c r="I23" s="22">
        <f t="shared" si="2"/>
        <v>16152</v>
      </c>
      <c r="J23" s="25" t="s">
        <v>18</v>
      </c>
      <c r="K23" s="26"/>
    </row>
    <row r="24" spans="2:11" ht="15.75" customHeight="1">
      <c r="B24" s="32"/>
      <c r="C24" s="33" t="s">
        <v>25</v>
      </c>
      <c r="D24" s="34"/>
      <c r="E24" s="22">
        <f>E25-SUM(E14:E23)</f>
        <v>428646</v>
      </c>
      <c r="F24" s="23">
        <f t="shared" si="0"/>
        <v>15.060878278929435</v>
      </c>
      <c r="G24" s="22">
        <f>G25-SUM(G14:G23)</f>
        <v>592505</v>
      </c>
      <c r="H24" s="24">
        <f t="shared" si="1"/>
        <v>-27.65529404815149</v>
      </c>
      <c r="I24" s="22">
        <f t="shared" si="2"/>
        <v>-163859</v>
      </c>
      <c r="J24" s="27"/>
      <c r="K24" s="26"/>
    </row>
    <row r="25" spans="2:11" ht="15.75" customHeight="1">
      <c r="B25" s="35"/>
      <c r="C25" s="33" t="s">
        <v>26</v>
      </c>
      <c r="D25" s="36"/>
      <c r="E25" s="22">
        <v>2846089</v>
      </c>
      <c r="F25" s="23">
        <f>SUM(F14:F24)</f>
        <v>100.00000000000001</v>
      </c>
      <c r="G25" s="22">
        <v>2553286</v>
      </c>
      <c r="H25" s="24">
        <f t="shared" si="1"/>
        <v>11.467693004230629</v>
      </c>
      <c r="I25" s="22">
        <f t="shared" si="2"/>
        <v>292803</v>
      </c>
      <c r="J25" s="27"/>
      <c r="K25" s="26"/>
    </row>
    <row r="26" ht="15.75" customHeight="1">
      <c r="K26" s="26"/>
    </row>
    <row r="27" ht="27.75" customHeight="1">
      <c r="B27" s="1" t="s">
        <v>27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0" ht="15.75" customHeight="1">
      <c r="B37" s="3" t="s">
        <v>28</v>
      </c>
      <c r="C37" s="4"/>
      <c r="D37" s="4"/>
      <c r="E37" s="3"/>
      <c r="F37" s="3"/>
      <c r="G37" s="3"/>
      <c r="H37" s="3"/>
      <c r="I37" s="5"/>
      <c r="J37" s="6" t="s">
        <v>3</v>
      </c>
    </row>
    <row r="38" spans="2:10" ht="15.75" customHeight="1">
      <c r="B38" s="7" t="s">
        <v>4</v>
      </c>
      <c r="C38" s="7"/>
      <c r="D38" s="8" t="s">
        <v>5</v>
      </c>
      <c r="E38" s="9" t="str">
        <f>'[1]元データ'!$D$1</f>
        <v>平成１8年</v>
      </c>
      <c r="F38" s="10"/>
      <c r="G38" s="11" t="str">
        <f>'[1]元データ'!$E$1</f>
        <v>平成１7年</v>
      </c>
      <c r="H38" s="12" t="s">
        <v>6</v>
      </c>
      <c r="I38" s="13" t="s">
        <v>7</v>
      </c>
      <c r="J38" s="8" t="s">
        <v>8</v>
      </c>
    </row>
    <row r="39" spans="2:10" ht="15.75" customHeight="1">
      <c r="B39" s="15" t="str">
        <f>'[1]元データ'!$B$1</f>
        <v>18年</v>
      </c>
      <c r="C39" s="15" t="str">
        <f>'[1]元データ'!$C$1</f>
        <v>17年</v>
      </c>
      <c r="D39" s="16"/>
      <c r="E39" s="17" t="s">
        <v>9</v>
      </c>
      <c r="F39" s="15" t="s">
        <v>10</v>
      </c>
      <c r="G39" s="11" t="s">
        <v>9</v>
      </c>
      <c r="H39" s="18" t="str">
        <f>'[1]元データ'!$F$1</f>
        <v>（18/17年）</v>
      </c>
      <c r="I39" s="18" t="str">
        <f>'[1]元データ'!$G$1</f>
        <v>（18－17年）</v>
      </c>
      <c r="J39" s="16"/>
    </row>
    <row r="40" spans="2:15" ht="15.75" customHeight="1">
      <c r="B40" s="20">
        <v>1</v>
      </c>
      <c r="C40" s="20">
        <v>1</v>
      </c>
      <c r="D40" s="37" t="s">
        <v>29</v>
      </c>
      <c r="E40" s="22">
        <v>12894149</v>
      </c>
      <c r="F40" s="23">
        <f aca="true" t="shared" si="3" ref="F40:F50">E40/E$51*100</f>
        <v>32.395074548385494</v>
      </c>
      <c r="G40" s="22">
        <v>12651767</v>
      </c>
      <c r="H40" s="24">
        <f aca="true" t="shared" si="4" ref="H40:H47">(E40/G40-1)*100</f>
        <v>1.915795635502926</v>
      </c>
      <c r="I40" s="22">
        <f aca="true" t="shared" si="5" ref="I40:I51">E40-G40</f>
        <v>242382</v>
      </c>
      <c r="J40" s="25" t="s">
        <v>30</v>
      </c>
      <c r="M40" s="28"/>
      <c r="N40" s="38"/>
      <c r="O40" s="30"/>
    </row>
    <row r="41" spans="2:15" ht="15.75" customHeight="1">
      <c r="B41" s="20">
        <v>2</v>
      </c>
      <c r="C41" s="20">
        <v>3</v>
      </c>
      <c r="D41" s="37" t="s">
        <v>31</v>
      </c>
      <c r="E41" s="22">
        <v>7416791</v>
      </c>
      <c r="F41" s="23">
        <f t="shared" si="3"/>
        <v>18.633839065671925</v>
      </c>
      <c r="G41" s="22">
        <v>6686290</v>
      </c>
      <c r="H41" s="24">
        <f t="shared" si="4"/>
        <v>10.925356213984138</v>
      </c>
      <c r="I41" s="22">
        <f t="shared" si="5"/>
        <v>730501</v>
      </c>
      <c r="J41" s="25" t="s">
        <v>0</v>
      </c>
      <c r="M41" s="28"/>
      <c r="N41" s="38"/>
      <c r="O41" s="30"/>
    </row>
    <row r="42" spans="2:15" ht="15.75" customHeight="1">
      <c r="B42" s="20">
        <v>3</v>
      </c>
      <c r="C42" s="20">
        <v>4</v>
      </c>
      <c r="D42" s="39" t="s">
        <v>32</v>
      </c>
      <c r="E42" s="22">
        <v>6725023</v>
      </c>
      <c r="F42" s="23">
        <f t="shared" si="3"/>
        <v>16.8958510890953</v>
      </c>
      <c r="G42" s="22">
        <v>6031746</v>
      </c>
      <c r="H42" s="24">
        <f t="shared" si="4"/>
        <v>11.493802955230548</v>
      </c>
      <c r="I42" s="22">
        <f t="shared" si="5"/>
        <v>693277</v>
      </c>
      <c r="J42" s="25" t="s">
        <v>33</v>
      </c>
      <c r="M42" s="28"/>
      <c r="N42" s="29"/>
      <c r="O42" s="30"/>
    </row>
    <row r="43" spans="2:10" ht="15.75" customHeight="1">
      <c r="B43" s="20">
        <v>4</v>
      </c>
      <c r="C43" s="20">
        <v>2</v>
      </c>
      <c r="D43" s="39" t="s">
        <v>34</v>
      </c>
      <c r="E43" s="22">
        <v>5371705</v>
      </c>
      <c r="F43" s="23">
        <f t="shared" si="3"/>
        <v>13.495794404650907</v>
      </c>
      <c r="G43" s="22">
        <v>6728280</v>
      </c>
      <c r="H43" s="24">
        <f t="shared" si="4"/>
        <v>-20.162285160546233</v>
      </c>
      <c r="I43" s="22">
        <f t="shared" si="5"/>
        <v>-1356575</v>
      </c>
      <c r="J43" s="25" t="s">
        <v>35</v>
      </c>
    </row>
    <row r="44" spans="2:15" ht="15.75" customHeight="1">
      <c r="B44" s="20">
        <v>5</v>
      </c>
      <c r="C44" s="20">
        <v>5</v>
      </c>
      <c r="D44" s="40" t="s">
        <v>36</v>
      </c>
      <c r="E44" s="22">
        <v>1898770</v>
      </c>
      <c r="F44" s="23">
        <f t="shared" si="3"/>
        <v>4.770442446433489</v>
      </c>
      <c r="G44" s="22">
        <v>2455445</v>
      </c>
      <c r="H44" s="24">
        <f t="shared" si="4"/>
        <v>-22.671043334303963</v>
      </c>
      <c r="I44" s="22">
        <f t="shared" si="5"/>
        <v>-556675</v>
      </c>
      <c r="J44" s="25" t="s">
        <v>33</v>
      </c>
      <c r="M44" s="28"/>
      <c r="N44" s="29"/>
      <c r="O44" s="30"/>
    </row>
    <row r="45" spans="2:10" ht="15.75" customHeight="1">
      <c r="B45" s="20">
        <v>6</v>
      </c>
      <c r="C45" s="20">
        <v>7</v>
      </c>
      <c r="D45" s="37" t="s">
        <v>37</v>
      </c>
      <c r="E45" s="22">
        <v>1563135</v>
      </c>
      <c r="F45" s="23">
        <f t="shared" si="3"/>
        <v>3.927197898379378</v>
      </c>
      <c r="G45" s="22">
        <v>1282558</v>
      </c>
      <c r="H45" s="24">
        <f t="shared" si="4"/>
        <v>21.876359587636586</v>
      </c>
      <c r="I45" s="22">
        <f t="shared" si="5"/>
        <v>280577</v>
      </c>
      <c r="J45" s="25" t="s">
        <v>38</v>
      </c>
    </row>
    <row r="46" spans="2:10" ht="15.75" customHeight="1">
      <c r="B46" s="20">
        <v>7</v>
      </c>
      <c r="C46" s="20">
        <v>8</v>
      </c>
      <c r="D46" s="37" t="s">
        <v>11</v>
      </c>
      <c r="E46" s="22">
        <v>1205997</v>
      </c>
      <c r="F46" s="23">
        <f t="shared" si="3"/>
        <v>3.0299295223073086</v>
      </c>
      <c r="G46" s="22">
        <v>1152732</v>
      </c>
      <c r="H46" s="24">
        <f t="shared" si="4"/>
        <v>4.620761807601426</v>
      </c>
      <c r="I46" s="22">
        <f t="shared" si="5"/>
        <v>53265</v>
      </c>
      <c r="J46" s="25" t="s">
        <v>39</v>
      </c>
    </row>
    <row r="47" spans="2:10" ht="15.75" customHeight="1">
      <c r="B47" s="20">
        <v>8</v>
      </c>
      <c r="C47" s="20">
        <v>6</v>
      </c>
      <c r="D47" s="39" t="s">
        <v>40</v>
      </c>
      <c r="E47" s="22">
        <v>919112</v>
      </c>
      <c r="F47" s="23">
        <f t="shared" si="3"/>
        <v>2.3091637732987023</v>
      </c>
      <c r="G47" s="22">
        <v>1882417</v>
      </c>
      <c r="H47" s="24">
        <f t="shared" si="4"/>
        <v>-51.17383661537268</v>
      </c>
      <c r="I47" s="22">
        <f t="shared" si="5"/>
        <v>-963305</v>
      </c>
      <c r="J47" s="25" t="s">
        <v>0</v>
      </c>
    </row>
    <row r="48" spans="2:15" ht="15.75" customHeight="1">
      <c r="B48" s="20">
        <v>9</v>
      </c>
      <c r="C48" s="41" t="s">
        <v>41</v>
      </c>
      <c r="D48" s="37" t="s">
        <v>42</v>
      </c>
      <c r="E48" s="22">
        <v>589382</v>
      </c>
      <c r="F48" s="23">
        <f t="shared" si="3"/>
        <v>1.4807548623392315</v>
      </c>
      <c r="G48" s="22">
        <v>0</v>
      </c>
      <c r="H48" s="42" t="s">
        <v>43</v>
      </c>
      <c r="I48" s="22">
        <f t="shared" si="5"/>
        <v>589382</v>
      </c>
      <c r="J48" s="25" t="s">
        <v>0</v>
      </c>
      <c r="M48" s="28"/>
      <c r="N48" s="38"/>
      <c r="O48" s="30"/>
    </row>
    <row r="49" spans="2:15" ht="15.75" customHeight="1">
      <c r="B49" s="20">
        <v>10</v>
      </c>
      <c r="C49" s="20">
        <v>9</v>
      </c>
      <c r="D49" s="37" t="s">
        <v>44</v>
      </c>
      <c r="E49" s="22">
        <v>375040</v>
      </c>
      <c r="F49" s="23">
        <f t="shared" si="3"/>
        <v>0.9422451034672001</v>
      </c>
      <c r="G49" s="22">
        <v>351322</v>
      </c>
      <c r="H49" s="24">
        <f>(E49/G49-1)*100</f>
        <v>6.751071666448438</v>
      </c>
      <c r="I49" s="22">
        <f t="shared" si="5"/>
        <v>23718</v>
      </c>
      <c r="J49" s="25" t="s">
        <v>45</v>
      </c>
      <c r="M49" s="28"/>
      <c r="N49" s="38"/>
      <c r="O49" s="30"/>
    </row>
    <row r="50" spans="2:10" ht="15.75" customHeight="1">
      <c r="B50" s="35"/>
      <c r="C50" s="33" t="s">
        <v>25</v>
      </c>
      <c r="D50" s="43"/>
      <c r="E50" s="22">
        <f>E51-SUM(E40:E49)</f>
        <v>843703</v>
      </c>
      <c r="F50" s="23">
        <f t="shared" si="3"/>
        <v>2.1197072859710624</v>
      </c>
      <c r="G50" s="22">
        <f>G51-SUM(G40:G49)</f>
        <v>656897</v>
      </c>
      <c r="H50" s="24">
        <f>(E50/G50-1)*100</f>
        <v>28.437639386387815</v>
      </c>
      <c r="I50" s="22">
        <f t="shared" si="5"/>
        <v>186806</v>
      </c>
      <c r="J50" s="25"/>
    </row>
    <row r="51" spans="2:10" ht="15.75" customHeight="1">
      <c r="B51" s="35"/>
      <c r="C51" s="33" t="s">
        <v>26</v>
      </c>
      <c r="D51" s="44"/>
      <c r="E51" s="22">
        <v>39802807</v>
      </c>
      <c r="F51" s="23">
        <f>SUM(F40:F50)</f>
        <v>100</v>
      </c>
      <c r="G51" s="22">
        <v>39879454</v>
      </c>
      <c r="H51" s="24">
        <f>(E51/G51-1)*100</f>
        <v>-0.19219671362601387</v>
      </c>
      <c r="I51" s="22">
        <f t="shared" si="5"/>
        <v>-76647</v>
      </c>
      <c r="J51" s="27"/>
    </row>
    <row r="54" spans="3:10" ht="15">
      <c r="C54" s="2"/>
      <c r="D54" s="29"/>
      <c r="E54" s="30"/>
      <c r="F54" s="45"/>
      <c r="G54" s="30"/>
      <c r="H54" s="46"/>
      <c r="I54" s="30"/>
      <c r="J54" s="47"/>
    </row>
  </sheetData>
  <mergeCells count="8">
    <mergeCell ref="B12:C12"/>
    <mergeCell ref="D12:D13"/>
    <mergeCell ref="E12:F12"/>
    <mergeCell ref="J12:J13"/>
    <mergeCell ref="B38:C38"/>
    <mergeCell ref="D38:D39"/>
    <mergeCell ref="E38:F38"/>
    <mergeCell ref="J38:J39"/>
  </mergeCells>
  <printOptions/>
  <pageMargins left="0.7874015748031497" right="0.5905511811023623" top="0.984251968503937" bottom="0.984251968503937" header="0.5118110236220472" footer="0.5118110236220472"/>
  <pageSetup firstPageNumber="16" useFirstPageNumber="1" horizontalDpi="300" verticalDpi="3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2010-12-09T05:21:46Z</dcterms:created>
  <dcterms:modified xsi:type="dcterms:W3CDTF">2010-12-09T05:24:44Z</dcterms:modified>
  <cp:category/>
  <cp:version/>
  <cp:contentType/>
  <cp:contentStatus/>
</cp:coreProperties>
</file>