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14輸移出入２" sheetId="1" r:id="rId1"/>
  </sheets>
  <externalReferences>
    <externalReference r:id="rId4"/>
  </externalReferences>
  <definedNames>
    <definedName name="_xlnm.Print_Area" localSheetId="0">'14輸移出入２'!$A$1:$K$54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<sst xmlns="http://schemas.openxmlformats.org/spreadsheetml/2006/main" count="97" uniqueCount="57">
  <si>
    <t>セメント</t>
  </si>
  <si>
    <t>取扱貨物量 ６，４８３万トン、対前年比０．１％増加</t>
  </si>
  <si>
    <t>■取扱貨物主要品種別表（外貿・内貿）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</si>
  <si>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</si>
  <si>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</si>
  <si>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</si>
  <si>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</si>
  <si>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</si>
  <si>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</si>
  <si>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</si>
  <si>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</si>
  <si>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LNG（液化天然ガス）</t>
  </si>
  <si>
    <t>アラブ首長国、マレーシア、オーストラリア</t>
  </si>
  <si>
    <t>鉄鉱石</t>
  </si>
  <si>
    <t>ブラジル、オーストラリア、南アフリカ共和国</t>
  </si>
  <si>
    <t>砂利・砂</t>
  </si>
  <si>
    <t>神奈川県、東京都、千葉県</t>
  </si>
  <si>
    <t>石炭</t>
  </si>
  <si>
    <t>オーストラリア、カナダ、中国</t>
  </si>
  <si>
    <t>鋼材</t>
  </si>
  <si>
    <t>千葉県、神奈川県、中国</t>
  </si>
  <si>
    <t>その他輸送機械</t>
  </si>
  <si>
    <t>神奈川県、千葉県</t>
  </si>
  <si>
    <t>鉄鋼</t>
  </si>
  <si>
    <t>大阪府、岩手県、中国</t>
  </si>
  <si>
    <t>石灰石</t>
  </si>
  <si>
    <t>高知県、千葉県、青森県</t>
  </si>
  <si>
    <t>シンガポール、東京都、北海道</t>
  </si>
  <si>
    <t>非金属鉱物</t>
  </si>
  <si>
    <t>高知県、神奈川県、千葉県</t>
  </si>
  <si>
    <t>そ　　の　　他</t>
  </si>
  <si>
    <t>合　　　　　計</t>
  </si>
  <si>
    <t>■外貿貨物主要品種別表</t>
  </si>
  <si>
    <t>中国、韓国、マレーシア</t>
  </si>
  <si>
    <t>中国、韓国、アメリカ</t>
  </si>
  <si>
    <t>セメント</t>
  </si>
  <si>
    <t>シンガポール、台湾、韓国</t>
  </si>
  <si>
    <t>金属くず</t>
  </si>
  <si>
    <t>中国、韓国、台湾</t>
  </si>
  <si>
    <t>原木</t>
  </si>
  <si>
    <t>マレーシア、ロシア、カナダ</t>
  </si>
  <si>
    <t>石炭製品</t>
  </si>
  <si>
    <t>中国、アメリカ</t>
  </si>
  <si>
    <t>窯業品</t>
  </si>
  <si>
    <t>中国</t>
  </si>
  <si>
    <t>■内貿貨物主要品種別表</t>
  </si>
  <si>
    <t>千葉県、神奈川県、北海道</t>
  </si>
  <si>
    <t>大阪府、岩手県、福岡県</t>
  </si>
  <si>
    <t>セメント</t>
  </si>
  <si>
    <t>東京都、北海道、神奈川県</t>
  </si>
  <si>
    <t>高知県、神奈川県、千葉県</t>
  </si>
  <si>
    <t>廃土砂</t>
  </si>
  <si>
    <t>神奈川県、東京都、千葉県</t>
  </si>
  <si>
    <t>重油</t>
  </si>
  <si>
    <t>神奈川県、千葉県、宮城県</t>
  </si>
  <si>
    <t>化学薬品</t>
  </si>
  <si>
    <t>千葉県、兵庫県、福岡県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</si>
</sst>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/>
    </xf>
    <xf numFmtId="0" fontId="10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distributed" vertical="center" shrinkToFit="1"/>
    </xf>
    <xf numFmtId="176" fontId="8" fillId="0" borderId="8" xfId="0" applyNumberFormat="1" applyFont="1" applyFill="1" applyBorder="1" applyAlignment="1">
      <alignment vertical="center"/>
    </xf>
    <xf numFmtId="181" fontId="8" fillId="0" borderId="8" xfId="0" applyNumberFormat="1" applyFont="1" applyFill="1" applyBorder="1" applyAlignment="1">
      <alignment vertical="center"/>
    </xf>
    <xf numFmtId="180" fontId="8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0" fillId="2" borderId="0" xfId="0" applyFill="1" applyAlignment="1">
      <alignment/>
    </xf>
    <xf numFmtId="176" fontId="8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80" fontId="8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7171335"/>
        <c:crosses val="autoZero"/>
        <c:auto val="1"/>
        <c:lblOffset val="100"/>
        <c:noMultiLvlLbl val="0"/>
      </c:catAx>
      <c:valAx>
        <c:axId val="17171335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7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2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6</xdr:col>
      <xdr:colOff>371475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476250" y="5248275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24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3810000" y="5248275"/>
        <a:ext cx="2219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7953375" y="5248275"/>
        <a:ext cx="1295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40</xdr:row>
      <xdr:rowOff>0</xdr:rowOff>
    </xdr:from>
    <xdr:to>
      <xdr:col>7</xdr:col>
      <xdr:colOff>47625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2276475" y="8296275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1828800</xdr:colOff>
      <xdr:row>6</xdr:row>
      <xdr:rowOff>266700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52425"/>
          <a:ext cx="78295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18.&#25968;&#23383;&#12391;&#12415;&#12427;&#26408;&#26356;&#27941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  <sheetDataSet>
      <sheetData sheetId="7">
        <row r="1">
          <cell r="B1" t="str">
            <v>18年</v>
          </cell>
          <cell r="C1" t="str">
            <v>17年</v>
          </cell>
          <cell r="D1" t="str">
            <v>平成１8年</v>
          </cell>
          <cell r="E1" t="str">
            <v>平成１7年</v>
          </cell>
          <cell r="F1" t="str">
            <v>（18/17年）</v>
          </cell>
          <cell r="G1" t="str">
            <v>（18－17年）</v>
          </cell>
        </row>
        <row r="23">
          <cell r="B23" t="str">
            <v>LNG（液化天然ガス）</v>
          </cell>
          <cell r="D23">
            <v>0.25898485064303733</v>
          </cell>
        </row>
        <row r="24">
          <cell r="B24" t="str">
            <v>鉄鉱石</v>
          </cell>
          <cell r="D24">
            <v>0.22883761563454913</v>
          </cell>
        </row>
        <row r="25">
          <cell r="B25" t="str">
            <v>砂利・砂</v>
          </cell>
          <cell r="D25">
            <v>0.11079731878769669</v>
          </cell>
        </row>
        <row r="26">
          <cell r="B26" t="str">
            <v>石炭</v>
          </cell>
          <cell r="D26">
            <v>0.10674977313252029</v>
          </cell>
        </row>
        <row r="27">
          <cell r="B27" t="str">
            <v>鋼材</v>
          </cell>
          <cell r="D27">
            <v>0.08200110111799955</v>
          </cell>
        </row>
        <row r="28">
          <cell r="B28" t="str">
            <v>その他</v>
          </cell>
          <cell r="D28">
            <v>0.212629340684197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R56"/>
  <sheetViews>
    <sheetView tabSelected="1" workbookViewId="0" topLeftCell="A1">
      <selection activeCell="L7" sqref="L7"/>
    </sheetView>
  </sheetViews>
  <sheetFormatPr defaultColWidth="9.00390625" defaultRowHeight="13.5"/>
  <cols>
    <col min="1" max="1" width="2.625" style="2" customWidth="1"/>
    <col min="2" max="3" width="3.625" style="2" customWidth="1"/>
    <col min="4" max="4" width="14.625" style="2" customWidth="1"/>
    <col min="5" max="5" width="12.625" style="2" customWidth="1"/>
    <col min="6" max="6" width="7.625" style="2" customWidth="1"/>
    <col min="7" max="7" width="12.625" style="2" customWidth="1"/>
    <col min="8" max="8" width="9.75390625" style="2" customWidth="1"/>
    <col min="9" max="9" width="11.625" style="2" customWidth="1"/>
    <col min="10" max="10" width="24.625" style="2" customWidth="1"/>
    <col min="11" max="11" width="1.00390625" style="2" customWidth="1"/>
    <col min="12" max="12" width="13.375" style="2" customWidth="1"/>
    <col min="13" max="13" width="3.625" style="2" customWidth="1"/>
    <col min="14" max="14" width="7.625" style="2" customWidth="1"/>
    <col min="15" max="15" width="12.625" style="2" customWidth="1"/>
    <col min="16" max="16" width="9.625" style="2" customWidth="1"/>
    <col min="17" max="17" width="11.625" style="2" customWidth="1"/>
    <col min="18" max="18" width="24.625" style="2" customWidth="1"/>
    <col min="19" max="16384" width="9.00390625" style="2" customWidth="1"/>
  </cols>
  <sheetData>
    <row r="1" ht="27.75" customHeight="1">
      <c r="B1" s="1" t="s">
        <v>1</v>
      </c>
    </row>
    <row r="2" ht="21.75" customHeight="1">
      <c r="M2" s="1"/>
    </row>
    <row r="3" ht="21.75" customHeight="1"/>
    <row r="4" ht="21.75" customHeight="1"/>
    <row r="5" ht="21.75" customHeight="1"/>
    <row r="6" ht="21.75" customHeight="1"/>
    <row r="7" ht="21.75" customHeight="1"/>
    <row r="8" spans="2:10" ht="15" customHeight="1">
      <c r="B8" s="3" t="s">
        <v>2</v>
      </c>
      <c r="C8" s="4"/>
      <c r="D8" s="4"/>
      <c r="E8" s="3"/>
      <c r="F8" s="3"/>
      <c r="G8" s="3"/>
      <c r="H8" s="3"/>
      <c r="I8" s="5"/>
      <c r="J8" s="6" t="s">
        <v>3</v>
      </c>
    </row>
    <row r="9" spans="2:11" ht="15" customHeight="1">
      <c r="B9" s="7" t="s">
        <v>4</v>
      </c>
      <c r="C9" s="7"/>
      <c r="D9" s="8" t="s">
        <v>5</v>
      </c>
      <c r="E9" s="9" t="str">
        <f>'[1]元データ'!$D$1</f>
        <v>平成１8年</v>
      </c>
      <c r="F9" s="10"/>
      <c r="G9" s="11" t="str">
        <f>'[1]元データ'!$E$1</f>
        <v>平成１7年</v>
      </c>
      <c r="H9" s="12" t="s">
        <v>6</v>
      </c>
      <c r="I9" s="13" t="s">
        <v>7</v>
      </c>
      <c r="J9" s="8" t="s">
        <v>8</v>
      </c>
      <c r="K9" s="14"/>
    </row>
    <row r="10" spans="2:11" ht="15" customHeight="1">
      <c r="B10" s="15" t="str">
        <f>'[1]元データ'!$B$1</f>
        <v>18年</v>
      </c>
      <c r="C10" s="15" t="str">
        <f>'[1]元データ'!$C$1</f>
        <v>17年</v>
      </c>
      <c r="D10" s="16"/>
      <c r="E10" s="17" t="s">
        <v>9</v>
      </c>
      <c r="F10" s="15" t="s">
        <v>10</v>
      </c>
      <c r="G10" s="11" t="s">
        <v>9</v>
      </c>
      <c r="H10" s="18" t="str">
        <f>'[1]元データ'!$F$1</f>
        <v>（18/17年）</v>
      </c>
      <c r="I10" s="18" t="str">
        <f>'[1]元データ'!$G$1</f>
        <v>（18－17年）</v>
      </c>
      <c r="J10" s="16"/>
      <c r="K10" s="14"/>
    </row>
    <row r="11" spans="2:11" ht="15" customHeight="1">
      <c r="B11" s="19">
        <v>1</v>
      </c>
      <c r="C11" s="19">
        <v>1</v>
      </c>
      <c r="D11" s="20" t="s">
        <v>11</v>
      </c>
      <c r="E11" s="21">
        <v>16791051</v>
      </c>
      <c r="F11" s="22">
        <f aca="true" t="shared" si="0" ref="F11:F21">E11/E$22*100</f>
        <v>25.898485064303735</v>
      </c>
      <c r="G11" s="21">
        <v>15993608</v>
      </c>
      <c r="H11" s="22">
        <f aca="true" t="shared" si="1" ref="H11:H22">+(E11/G11-1)*100</f>
        <v>4.986010661259166</v>
      </c>
      <c r="I11" s="21">
        <f aca="true" t="shared" si="2" ref="I11:I22">E11-G11</f>
        <v>797443</v>
      </c>
      <c r="J11" s="23" t="s">
        <v>12</v>
      </c>
      <c r="K11" s="24"/>
    </row>
    <row r="12" spans="2:11" ht="15" customHeight="1">
      <c r="B12" s="19">
        <v>2</v>
      </c>
      <c r="C12" s="19">
        <v>2</v>
      </c>
      <c r="D12" s="25" t="s">
        <v>13</v>
      </c>
      <c r="E12" s="21">
        <v>14836482</v>
      </c>
      <c r="F12" s="22">
        <f t="shared" si="0"/>
        <v>22.883761563454915</v>
      </c>
      <c r="G12" s="21">
        <v>15527856</v>
      </c>
      <c r="H12" s="22">
        <f t="shared" si="1"/>
        <v>-4.4524756025558165</v>
      </c>
      <c r="I12" s="21">
        <f t="shared" si="2"/>
        <v>-691374</v>
      </c>
      <c r="J12" s="23" t="s">
        <v>14</v>
      </c>
      <c r="K12" s="24"/>
    </row>
    <row r="13" spans="2:11" ht="15" customHeight="1">
      <c r="B13" s="19">
        <v>3</v>
      </c>
      <c r="C13" s="19">
        <v>3</v>
      </c>
      <c r="D13" s="26" t="s">
        <v>15</v>
      </c>
      <c r="E13" s="21">
        <v>7183445</v>
      </c>
      <c r="F13" s="22">
        <f t="shared" si="0"/>
        <v>11.07973187876967</v>
      </c>
      <c r="G13" s="21">
        <v>7451876</v>
      </c>
      <c r="H13" s="22">
        <f t="shared" si="1"/>
        <v>-3.6021935952772144</v>
      </c>
      <c r="I13" s="21">
        <f t="shared" si="2"/>
        <v>-268431</v>
      </c>
      <c r="J13" s="23" t="s">
        <v>16</v>
      </c>
      <c r="K13" s="24"/>
    </row>
    <row r="14" spans="2:11" ht="15" customHeight="1">
      <c r="B14" s="19">
        <v>4</v>
      </c>
      <c r="C14" s="19">
        <v>4</v>
      </c>
      <c r="D14" s="26" t="s">
        <v>17</v>
      </c>
      <c r="E14" s="27">
        <v>6921026</v>
      </c>
      <c r="F14" s="22">
        <f t="shared" si="0"/>
        <v>10.674977313252029</v>
      </c>
      <c r="G14" s="27">
        <v>7315000</v>
      </c>
      <c r="H14" s="22">
        <f t="shared" si="1"/>
        <v>-5.3858373205741605</v>
      </c>
      <c r="I14" s="28">
        <f t="shared" si="2"/>
        <v>-393974</v>
      </c>
      <c r="J14" s="29" t="s">
        <v>18</v>
      </c>
      <c r="K14" s="24"/>
    </row>
    <row r="15" spans="2:11" ht="15" customHeight="1">
      <c r="B15" s="19">
        <v>5</v>
      </c>
      <c r="C15" s="19">
        <v>5</v>
      </c>
      <c r="D15" s="30" t="s">
        <v>19</v>
      </c>
      <c r="E15" s="21">
        <v>5316468</v>
      </c>
      <c r="F15" s="22">
        <f t="shared" si="0"/>
        <v>8.200110111799955</v>
      </c>
      <c r="G15" s="21">
        <v>4938398</v>
      </c>
      <c r="H15" s="22">
        <f t="shared" si="1"/>
        <v>7.655721551806871</v>
      </c>
      <c r="I15" s="21">
        <f t="shared" si="2"/>
        <v>378070</v>
      </c>
      <c r="J15" s="31" t="s">
        <v>20</v>
      </c>
      <c r="K15" s="24"/>
    </row>
    <row r="16" spans="2:11" ht="15" customHeight="1">
      <c r="B16" s="19">
        <v>6</v>
      </c>
      <c r="C16" s="19">
        <v>6</v>
      </c>
      <c r="D16" s="20" t="s">
        <v>21</v>
      </c>
      <c r="E16" s="21">
        <v>3374880</v>
      </c>
      <c r="F16" s="22">
        <f t="shared" si="0"/>
        <v>5.205408480613714</v>
      </c>
      <c r="G16" s="21">
        <v>3072720</v>
      </c>
      <c r="H16" s="22">
        <f t="shared" si="1"/>
        <v>9.833632742326026</v>
      </c>
      <c r="I16" s="21">
        <f t="shared" si="2"/>
        <v>302160</v>
      </c>
      <c r="J16" s="32" t="s">
        <v>22</v>
      </c>
      <c r="K16" s="24"/>
    </row>
    <row r="17" spans="2:11" ht="15" customHeight="1">
      <c r="B17" s="19">
        <v>7</v>
      </c>
      <c r="C17" s="19">
        <v>7</v>
      </c>
      <c r="D17" s="26" t="s">
        <v>23</v>
      </c>
      <c r="E17" s="21">
        <v>2681254</v>
      </c>
      <c r="F17" s="22">
        <f t="shared" si="0"/>
        <v>4.135561060031599</v>
      </c>
      <c r="G17" s="21">
        <v>2675154</v>
      </c>
      <c r="H17" s="22">
        <f t="shared" si="1"/>
        <v>0.22802425579986352</v>
      </c>
      <c r="I17" s="21">
        <f t="shared" si="2"/>
        <v>6100</v>
      </c>
      <c r="J17" s="32" t="s">
        <v>24</v>
      </c>
      <c r="K17" s="24"/>
    </row>
    <row r="18" spans="2:11" ht="15" customHeight="1">
      <c r="B18" s="19">
        <v>8</v>
      </c>
      <c r="C18" s="19">
        <v>8</v>
      </c>
      <c r="D18" s="25" t="s">
        <v>25</v>
      </c>
      <c r="E18" s="21">
        <v>2677719</v>
      </c>
      <c r="F18" s="22">
        <f t="shared" si="0"/>
        <v>4.13010868276812</v>
      </c>
      <c r="G18" s="21">
        <v>2582858</v>
      </c>
      <c r="H18" s="22">
        <f t="shared" si="1"/>
        <v>3.672714489143414</v>
      </c>
      <c r="I18" s="21">
        <f t="shared" si="2"/>
        <v>94861</v>
      </c>
      <c r="J18" s="32" t="s">
        <v>26</v>
      </c>
      <c r="K18" s="24"/>
    </row>
    <row r="19" spans="2:11" ht="15" customHeight="1">
      <c r="B19" s="19">
        <v>9</v>
      </c>
      <c r="C19" s="19">
        <v>9</v>
      </c>
      <c r="D19" s="25" t="s">
        <v>0</v>
      </c>
      <c r="E19" s="21">
        <v>1396005</v>
      </c>
      <c r="F19" s="22">
        <f t="shared" si="0"/>
        <v>2.1531954516839558</v>
      </c>
      <c r="G19" s="21">
        <v>1344173</v>
      </c>
      <c r="H19" s="22">
        <f t="shared" si="1"/>
        <v>3.856051267210403</v>
      </c>
      <c r="I19" s="21">
        <f t="shared" si="2"/>
        <v>51832</v>
      </c>
      <c r="J19" s="29" t="s">
        <v>27</v>
      </c>
      <c r="K19" s="24"/>
    </row>
    <row r="20" spans="2:11" ht="15" customHeight="1">
      <c r="B20" s="19">
        <v>10</v>
      </c>
      <c r="C20" s="19">
        <v>10</v>
      </c>
      <c r="D20" s="25" t="s">
        <v>28</v>
      </c>
      <c r="E20" s="21">
        <v>944080</v>
      </c>
      <c r="F20" s="22">
        <f t="shared" si="0"/>
        <v>1.4561471929010201</v>
      </c>
      <c r="G20" s="21">
        <v>1171104</v>
      </c>
      <c r="H20" s="22">
        <f t="shared" si="1"/>
        <v>-19.385468754269475</v>
      </c>
      <c r="I20" s="21">
        <f t="shared" si="2"/>
        <v>-227024</v>
      </c>
      <c r="J20" s="23" t="s">
        <v>29</v>
      </c>
      <c r="K20" s="24"/>
    </row>
    <row r="21" spans="2:11" ht="15" customHeight="1">
      <c r="B21" s="33"/>
      <c r="C21" s="34" t="s">
        <v>30</v>
      </c>
      <c r="D21" s="35"/>
      <c r="E21" s="21">
        <f>E22-SUM(E11:E20)</f>
        <v>2711695</v>
      </c>
      <c r="F21" s="22">
        <f t="shared" si="0"/>
        <v>4.182513200421291</v>
      </c>
      <c r="G21" s="21">
        <f>G22-SUM(G11:G20)</f>
        <v>2683286</v>
      </c>
      <c r="H21" s="22">
        <f t="shared" si="1"/>
        <v>1.0587391727903794</v>
      </c>
      <c r="I21" s="21">
        <f t="shared" si="2"/>
        <v>28409</v>
      </c>
      <c r="J21" s="32"/>
      <c r="K21" s="24"/>
    </row>
    <row r="22" spans="2:11" ht="15" customHeight="1">
      <c r="B22" s="33"/>
      <c r="C22" s="34" t="s">
        <v>31</v>
      </c>
      <c r="D22" s="36"/>
      <c r="E22" s="21">
        <v>64834105</v>
      </c>
      <c r="F22" s="22">
        <f>SUM(F11:F21)</f>
        <v>100.00000000000003</v>
      </c>
      <c r="G22" s="21">
        <v>64756033</v>
      </c>
      <c r="H22" s="22">
        <f t="shared" si="1"/>
        <v>0.12056328404181915</v>
      </c>
      <c r="I22" s="21">
        <f t="shared" si="2"/>
        <v>78072</v>
      </c>
      <c r="J22" s="32"/>
      <c r="K22" s="24"/>
    </row>
    <row r="23" spans="4:10" ht="15" customHeight="1">
      <c r="D23" s="37"/>
      <c r="E23" s="38"/>
      <c r="F23" s="39"/>
      <c r="G23" s="38"/>
      <c r="H23" s="40"/>
      <c r="I23" s="38"/>
      <c r="J23" s="41"/>
    </row>
    <row r="24" spans="2:10" ht="15" customHeight="1">
      <c r="B24" s="3" t="s">
        <v>32</v>
      </c>
      <c r="C24" s="4"/>
      <c r="D24" s="4"/>
      <c r="E24" s="3"/>
      <c r="F24" s="3"/>
      <c r="G24" s="3"/>
      <c r="H24" s="3"/>
      <c r="I24" s="5"/>
      <c r="J24" s="6" t="s">
        <v>3</v>
      </c>
    </row>
    <row r="25" spans="1:10" ht="15" customHeight="1">
      <c r="A25" s="42"/>
      <c r="B25" s="7" t="s">
        <v>4</v>
      </c>
      <c r="C25" s="7"/>
      <c r="D25" s="8" t="s">
        <v>5</v>
      </c>
      <c r="E25" s="9" t="str">
        <f>'[1]元データ'!$D$1</f>
        <v>平成１8年</v>
      </c>
      <c r="F25" s="10"/>
      <c r="G25" s="11" t="str">
        <f>'[1]元データ'!$E$1</f>
        <v>平成１7年</v>
      </c>
      <c r="H25" s="12" t="s">
        <v>6</v>
      </c>
      <c r="I25" s="13" t="s">
        <v>7</v>
      </c>
      <c r="J25" s="8" t="s">
        <v>8</v>
      </c>
    </row>
    <row r="26" spans="2:10" ht="15" customHeight="1">
      <c r="B26" s="15" t="str">
        <f>'[1]元データ'!$B$1</f>
        <v>18年</v>
      </c>
      <c r="C26" s="15" t="str">
        <f>'[1]元データ'!$C$1</f>
        <v>17年</v>
      </c>
      <c r="D26" s="16"/>
      <c r="E26" s="17" t="s">
        <v>9</v>
      </c>
      <c r="F26" s="15" t="s">
        <v>10</v>
      </c>
      <c r="G26" s="11" t="s">
        <v>9</v>
      </c>
      <c r="H26" s="18" t="str">
        <f>'[1]元データ'!$F$1</f>
        <v>（18/17年）</v>
      </c>
      <c r="I26" s="18" t="str">
        <f>'[1]元データ'!$G$1</f>
        <v>（18－17年）</v>
      </c>
      <c r="J26" s="16"/>
    </row>
    <row r="27" spans="2:10" ht="15" customHeight="1">
      <c r="B27" s="19">
        <v>1</v>
      </c>
      <c r="C27" s="19">
        <v>1</v>
      </c>
      <c r="D27" s="20" t="s">
        <v>11</v>
      </c>
      <c r="E27" s="21">
        <v>16791051</v>
      </c>
      <c r="F27" s="22">
        <f aca="true" t="shared" si="3" ref="F27:F37">E27/E$38*100</f>
        <v>39.370423562663845</v>
      </c>
      <c r="G27" s="21">
        <v>15993608</v>
      </c>
      <c r="H27" s="22">
        <f aca="true" t="shared" si="4" ref="H27:H38">+(E27/G27-1)*100</f>
        <v>4.986010661259166</v>
      </c>
      <c r="I27" s="43">
        <f aca="true" t="shared" si="5" ref="I27:I38">E27-G27</f>
        <v>797443</v>
      </c>
      <c r="J27" s="23" t="s">
        <v>12</v>
      </c>
    </row>
    <row r="28" spans="2:10" ht="15" customHeight="1">
      <c r="B28" s="19">
        <v>2</v>
      </c>
      <c r="C28" s="19">
        <v>2</v>
      </c>
      <c r="D28" s="25" t="s">
        <v>13</v>
      </c>
      <c r="E28" s="21">
        <v>14783144</v>
      </c>
      <c r="F28" s="22">
        <f t="shared" si="3"/>
        <v>34.66243065236671</v>
      </c>
      <c r="G28" s="21">
        <v>15527856</v>
      </c>
      <c r="H28" s="22">
        <f t="shared" si="4"/>
        <v>-4.795974408830173</v>
      </c>
      <c r="I28" s="21">
        <f t="shared" si="5"/>
        <v>-744712</v>
      </c>
      <c r="J28" s="23" t="s">
        <v>14</v>
      </c>
    </row>
    <row r="29" spans="2:10" ht="15" customHeight="1">
      <c r="B29" s="19">
        <v>3</v>
      </c>
      <c r="C29" s="19">
        <v>3</v>
      </c>
      <c r="D29" s="26" t="s">
        <v>17</v>
      </c>
      <c r="E29" s="21">
        <v>6921026</v>
      </c>
      <c r="F29" s="22">
        <f t="shared" si="3"/>
        <v>16.22791361352003</v>
      </c>
      <c r="G29" s="21">
        <v>7315000</v>
      </c>
      <c r="H29" s="22">
        <f t="shared" si="4"/>
        <v>-5.3858373205741605</v>
      </c>
      <c r="I29" s="21">
        <f t="shared" si="5"/>
        <v>-393974</v>
      </c>
      <c r="J29" s="29" t="s">
        <v>18</v>
      </c>
    </row>
    <row r="30" spans="2:10" ht="15" customHeight="1">
      <c r="B30" s="19">
        <v>4</v>
      </c>
      <c r="C30" s="19">
        <v>4</v>
      </c>
      <c r="D30" s="26" t="s">
        <v>19</v>
      </c>
      <c r="E30" s="27">
        <v>2291376</v>
      </c>
      <c r="F30" s="22">
        <f t="shared" si="3"/>
        <v>5.3726502088119705</v>
      </c>
      <c r="G30" s="27">
        <v>2077031</v>
      </c>
      <c r="H30" s="22">
        <f t="shared" si="4"/>
        <v>10.31977856854327</v>
      </c>
      <c r="I30" s="21">
        <f t="shared" si="5"/>
        <v>214345</v>
      </c>
      <c r="J30" s="32" t="s">
        <v>33</v>
      </c>
    </row>
    <row r="31" spans="2:10" ht="15" customHeight="1">
      <c r="B31" s="19">
        <v>5</v>
      </c>
      <c r="C31" s="19">
        <v>5</v>
      </c>
      <c r="D31" s="25" t="s">
        <v>23</v>
      </c>
      <c r="E31" s="21">
        <v>657021</v>
      </c>
      <c r="F31" s="22">
        <f t="shared" si="3"/>
        <v>1.5405346014114878</v>
      </c>
      <c r="G31" s="21">
        <v>648593</v>
      </c>
      <c r="H31" s="22">
        <f t="shared" si="4"/>
        <v>1.299428146773085</v>
      </c>
      <c r="I31" s="21">
        <f t="shared" si="5"/>
        <v>8428</v>
      </c>
      <c r="J31" s="32" t="s">
        <v>34</v>
      </c>
    </row>
    <row r="32" spans="2:10" ht="15" customHeight="1">
      <c r="B32" s="19">
        <v>6</v>
      </c>
      <c r="C32" s="19">
        <v>6</v>
      </c>
      <c r="D32" s="26" t="s">
        <v>35</v>
      </c>
      <c r="E32" s="21">
        <v>494320</v>
      </c>
      <c r="F32" s="22">
        <f t="shared" si="3"/>
        <v>1.159045242343436</v>
      </c>
      <c r="G32" s="21">
        <v>305720</v>
      </c>
      <c r="H32" s="22">
        <f t="shared" si="4"/>
        <v>61.69043569279078</v>
      </c>
      <c r="I32" s="21">
        <f t="shared" si="5"/>
        <v>188600</v>
      </c>
      <c r="J32" s="32" t="s">
        <v>36</v>
      </c>
    </row>
    <row r="33" spans="2:10" ht="15" customHeight="1">
      <c r="B33" s="19">
        <v>7</v>
      </c>
      <c r="C33" s="19">
        <v>11</v>
      </c>
      <c r="D33" s="25" t="s">
        <v>37</v>
      </c>
      <c r="E33" s="21">
        <v>318953</v>
      </c>
      <c r="F33" s="22">
        <f t="shared" si="3"/>
        <v>0.7478575764305834</v>
      </c>
      <c r="G33" s="21">
        <v>52381</v>
      </c>
      <c r="H33" s="22">
        <f t="shared" si="4"/>
        <v>508.90971917298253</v>
      </c>
      <c r="I33" s="21">
        <f t="shared" si="5"/>
        <v>266572</v>
      </c>
      <c r="J33" s="32" t="s">
        <v>38</v>
      </c>
    </row>
    <row r="34" spans="2:18" ht="15" customHeight="1">
      <c r="B34" s="19">
        <v>8</v>
      </c>
      <c r="C34" s="19">
        <v>8</v>
      </c>
      <c r="D34" s="25" t="s">
        <v>39</v>
      </c>
      <c r="E34" s="21">
        <v>88619</v>
      </c>
      <c r="F34" s="22">
        <f t="shared" si="3"/>
        <v>0.20778732467072536</v>
      </c>
      <c r="G34" s="21">
        <v>73277</v>
      </c>
      <c r="H34" s="22">
        <f t="shared" si="4"/>
        <v>20.936992507881058</v>
      </c>
      <c r="I34" s="21">
        <f t="shared" si="5"/>
        <v>15342</v>
      </c>
      <c r="J34" s="23" t="s">
        <v>40</v>
      </c>
      <c r="L34" s="44"/>
      <c r="M34" s="45"/>
      <c r="N34" s="46"/>
      <c r="O34" s="45"/>
      <c r="P34" s="46"/>
      <c r="Q34" s="45"/>
      <c r="R34" s="47"/>
    </row>
    <row r="35" spans="2:10" ht="15" customHeight="1">
      <c r="B35" s="19">
        <v>9</v>
      </c>
      <c r="C35" s="19">
        <v>10</v>
      </c>
      <c r="D35" s="25" t="s">
        <v>41</v>
      </c>
      <c r="E35" s="21">
        <v>81512</v>
      </c>
      <c r="F35" s="22">
        <f t="shared" si="3"/>
        <v>0.19112335287647306</v>
      </c>
      <c r="G35" s="21">
        <v>64861</v>
      </c>
      <c r="H35" s="22">
        <f t="shared" si="4"/>
        <v>25.671821279351235</v>
      </c>
      <c r="I35" s="21">
        <f t="shared" si="5"/>
        <v>16651</v>
      </c>
      <c r="J35" s="48" t="s">
        <v>42</v>
      </c>
    </row>
    <row r="36" spans="2:10" ht="15" customHeight="1">
      <c r="B36" s="19">
        <v>10</v>
      </c>
      <c r="C36" s="19">
        <v>12</v>
      </c>
      <c r="D36" s="26" t="s">
        <v>43</v>
      </c>
      <c r="E36" s="21">
        <v>66412</v>
      </c>
      <c r="F36" s="22">
        <f t="shared" si="3"/>
        <v>0.15571798153931113</v>
      </c>
      <c r="G36" s="21">
        <v>51724</v>
      </c>
      <c r="H36" s="22">
        <f t="shared" si="4"/>
        <v>28.396875725001934</v>
      </c>
      <c r="I36" s="21">
        <f t="shared" si="5"/>
        <v>14688</v>
      </c>
      <c r="J36" s="23" t="s">
        <v>44</v>
      </c>
    </row>
    <row r="37" spans="2:10" ht="15" customHeight="1">
      <c r="B37" s="33"/>
      <c r="C37" s="34" t="s">
        <v>30</v>
      </c>
      <c r="D37" s="35"/>
      <c r="E37" s="21">
        <f>E38-SUM(E27:E36)</f>
        <v>155462</v>
      </c>
      <c r="F37" s="22">
        <f t="shared" si="3"/>
        <v>0.36451588336542173</v>
      </c>
      <c r="G37" s="21">
        <f>G38-SUM(G27:G36)</f>
        <v>322689</v>
      </c>
      <c r="H37" s="22">
        <f t="shared" si="4"/>
        <v>-51.82296266684021</v>
      </c>
      <c r="I37" s="21">
        <f t="shared" si="5"/>
        <v>-167227</v>
      </c>
      <c r="J37" s="32"/>
    </row>
    <row r="38" spans="2:10" ht="15" customHeight="1">
      <c r="B38" s="33"/>
      <c r="C38" s="34" t="s">
        <v>31</v>
      </c>
      <c r="D38" s="36"/>
      <c r="E38" s="21">
        <v>42648896</v>
      </c>
      <c r="F38" s="22">
        <f>SUM(F27:F37)</f>
        <v>100.00000000000001</v>
      </c>
      <c r="G38" s="21">
        <v>42432740</v>
      </c>
      <c r="H38" s="22">
        <f t="shared" si="4"/>
        <v>0.5094085368986256</v>
      </c>
      <c r="I38" s="21">
        <f t="shared" si="5"/>
        <v>216156</v>
      </c>
      <c r="J38" s="32"/>
    </row>
    <row r="39" spans="4:10" ht="15" customHeight="1">
      <c r="D39" s="37"/>
      <c r="E39" s="38"/>
      <c r="F39" s="39"/>
      <c r="G39" s="38"/>
      <c r="H39" s="49"/>
      <c r="I39" s="38"/>
      <c r="J39" s="41"/>
    </row>
    <row r="40" spans="2:10" ht="15" customHeight="1">
      <c r="B40" s="3" t="s">
        <v>45</v>
      </c>
      <c r="C40" s="4"/>
      <c r="D40" s="4"/>
      <c r="E40" s="3"/>
      <c r="F40" s="3"/>
      <c r="G40" s="3"/>
      <c r="H40" s="3"/>
      <c r="I40" s="5"/>
      <c r="J40" s="6" t="s">
        <v>3</v>
      </c>
    </row>
    <row r="41" spans="2:10" ht="15" customHeight="1">
      <c r="B41" s="7" t="s">
        <v>4</v>
      </c>
      <c r="C41" s="7"/>
      <c r="D41" s="8" t="s">
        <v>5</v>
      </c>
      <c r="E41" s="9" t="str">
        <f>'[1]元データ'!$D$1</f>
        <v>平成１8年</v>
      </c>
      <c r="F41" s="10"/>
      <c r="G41" s="11" t="str">
        <f>'[1]元データ'!$E$1</f>
        <v>平成１7年</v>
      </c>
      <c r="H41" s="12" t="s">
        <v>6</v>
      </c>
      <c r="I41" s="13" t="s">
        <v>7</v>
      </c>
      <c r="J41" s="8" t="s">
        <v>8</v>
      </c>
    </row>
    <row r="42" spans="2:10" ht="15" customHeight="1">
      <c r="B42" s="15" t="str">
        <f>'[1]元データ'!$B$1</f>
        <v>18年</v>
      </c>
      <c r="C42" s="15" t="str">
        <f>'[1]元データ'!$C$1</f>
        <v>17年</v>
      </c>
      <c r="D42" s="16"/>
      <c r="E42" s="17" t="s">
        <v>9</v>
      </c>
      <c r="F42" s="15" t="s">
        <v>10</v>
      </c>
      <c r="G42" s="11" t="s">
        <v>9</v>
      </c>
      <c r="H42" s="18" t="str">
        <f>'[1]元データ'!$F$1</f>
        <v>（18/17年）</v>
      </c>
      <c r="I42" s="18" t="str">
        <f>'[1]元データ'!$G$1</f>
        <v>（18－17年）</v>
      </c>
      <c r="J42" s="16"/>
    </row>
    <row r="43" spans="2:10" ht="15" customHeight="1">
      <c r="B43" s="19">
        <v>1</v>
      </c>
      <c r="C43" s="19">
        <v>1</v>
      </c>
      <c r="D43" s="25" t="s">
        <v>15</v>
      </c>
      <c r="E43" s="21">
        <v>7183445</v>
      </c>
      <c r="F43" s="22">
        <f aca="true" t="shared" si="6" ref="F43:F53">E43/E$54*100</f>
        <v>32.37943352257804</v>
      </c>
      <c r="G43" s="21">
        <v>7444218</v>
      </c>
      <c r="H43" s="22">
        <f aca="true" t="shared" si="7" ref="H43:H54">+(E43/G43-1)*100</f>
        <v>-3.503027450297669</v>
      </c>
      <c r="I43" s="21">
        <f aca="true" t="shared" si="8" ref="I43:I54">E43-G43</f>
        <v>-260773</v>
      </c>
      <c r="J43" s="23" t="s">
        <v>16</v>
      </c>
    </row>
    <row r="44" spans="2:10" ht="15" customHeight="1">
      <c r="B44" s="19">
        <v>2</v>
      </c>
      <c r="C44" s="19">
        <v>2</v>
      </c>
      <c r="D44" s="20" t="s">
        <v>21</v>
      </c>
      <c r="E44" s="21">
        <v>3374880</v>
      </c>
      <c r="F44" s="22">
        <f t="shared" si="6"/>
        <v>15.21229752669898</v>
      </c>
      <c r="G44" s="21">
        <v>3072720</v>
      </c>
      <c r="H44" s="22">
        <f t="shared" si="7"/>
        <v>9.833632742326026</v>
      </c>
      <c r="I44" s="21">
        <f t="shared" si="8"/>
        <v>302160</v>
      </c>
      <c r="J44" s="32" t="s">
        <v>22</v>
      </c>
    </row>
    <row r="45" spans="2:10" ht="15" customHeight="1">
      <c r="B45" s="19">
        <v>3</v>
      </c>
      <c r="C45" s="19">
        <v>3</v>
      </c>
      <c r="D45" s="25" t="s">
        <v>19</v>
      </c>
      <c r="E45" s="27">
        <v>3025092</v>
      </c>
      <c r="F45" s="22">
        <f t="shared" si="6"/>
        <v>13.63562542953731</v>
      </c>
      <c r="G45" s="27">
        <v>2861367</v>
      </c>
      <c r="H45" s="22">
        <f t="shared" si="7"/>
        <v>5.721915434126412</v>
      </c>
      <c r="I45" s="21">
        <f t="shared" si="8"/>
        <v>163725</v>
      </c>
      <c r="J45" s="32" t="s">
        <v>46</v>
      </c>
    </row>
    <row r="46" spans="2:10" ht="15" customHeight="1">
      <c r="B46" s="19">
        <v>4</v>
      </c>
      <c r="C46" s="19">
        <v>4</v>
      </c>
      <c r="D46" s="26" t="s">
        <v>25</v>
      </c>
      <c r="E46" s="21">
        <v>2677719</v>
      </c>
      <c r="F46" s="22">
        <f t="shared" si="6"/>
        <v>12.06983896342829</v>
      </c>
      <c r="G46" s="21">
        <v>2582858</v>
      </c>
      <c r="H46" s="22">
        <f t="shared" si="7"/>
        <v>3.672714489143414</v>
      </c>
      <c r="I46" s="21">
        <f t="shared" si="8"/>
        <v>94861</v>
      </c>
      <c r="J46" s="32" t="s">
        <v>26</v>
      </c>
    </row>
    <row r="47" spans="2:10" ht="15" customHeight="1">
      <c r="B47" s="19">
        <v>5</v>
      </c>
      <c r="C47" s="19">
        <v>5</v>
      </c>
      <c r="D47" s="25" t="s">
        <v>23</v>
      </c>
      <c r="E47" s="21">
        <v>2024233</v>
      </c>
      <c r="F47" s="22">
        <f t="shared" si="6"/>
        <v>9.124245798180219</v>
      </c>
      <c r="G47" s="21">
        <v>2026561</v>
      </c>
      <c r="H47" s="22">
        <f t="shared" si="7"/>
        <v>-0.11487441039277346</v>
      </c>
      <c r="I47" s="21">
        <f t="shared" si="8"/>
        <v>-2328</v>
      </c>
      <c r="J47" s="32" t="s">
        <v>47</v>
      </c>
    </row>
    <row r="48" spans="2:10" ht="15" customHeight="1">
      <c r="B48" s="19">
        <v>6</v>
      </c>
      <c r="C48" s="19">
        <v>7</v>
      </c>
      <c r="D48" s="25" t="s">
        <v>48</v>
      </c>
      <c r="E48" s="21">
        <v>901685</v>
      </c>
      <c r="F48" s="22">
        <f t="shared" si="6"/>
        <v>4.064352064476832</v>
      </c>
      <c r="G48" s="21">
        <v>1038453</v>
      </c>
      <c r="H48" s="22">
        <f t="shared" si="7"/>
        <v>-13.170360141479687</v>
      </c>
      <c r="I48" s="21">
        <f t="shared" si="8"/>
        <v>-136768</v>
      </c>
      <c r="J48" s="32" t="s">
        <v>49</v>
      </c>
    </row>
    <row r="49" spans="2:10" ht="15" customHeight="1">
      <c r="B49" s="19">
        <v>7</v>
      </c>
      <c r="C49" s="19">
        <v>6</v>
      </c>
      <c r="D49" s="25" t="s">
        <v>28</v>
      </c>
      <c r="E49" s="21">
        <v>899596</v>
      </c>
      <c r="F49" s="22">
        <f t="shared" si="6"/>
        <v>4.054935880928595</v>
      </c>
      <c r="G49" s="21">
        <v>1100201</v>
      </c>
      <c r="H49" s="22">
        <f t="shared" si="7"/>
        <v>-18.233486426571144</v>
      </c>
      <c r="I49" s="21">
        <f t="shared" si="8"/>
        <v>-200605</v>
      </c>
      <c r="J49" s="23" t="s">
        <v>50</v>
      </c>
    </row>
    <row r="50" spans="2:10" ht="15" customHeight="1">
      <c r="B50" s="19">
        <v>8</v>
      </c>
      <c r="C50" s="19">
        <v>8</v>
      </c>
      <c r="D50" s="25" t="s">
        <v>51</v>
      </c>
      <c r="E50" s="21">
        <v>641600</v>
      </c>
      <c r="F50" s="22">
        <f t="shared" si="6"/>
        <v>2.8920169289367523</v>
      </c>
      <c r="G50" s="21">
        <v>754390</v>
      </c>
      <c r="H50" s="22">
        <f t="shared" si="7"/>
        <v>-14.951152586858251</v>
      </c>
      <c r="I50" s="21">
        <f t="shared" si="8"/>
        <v>-112790</v>
      </c>
      <c r="J50" s="32" t="s">
        <v>52</v>
      </c>
    </row>
    <row r="51" spans="2:10" ht="15" customHeight="1">
      <c r="B51" s="19">
        <v>9</v>
      </c>
      <c r="C51" s="19">
        <v>9</v>
      </c>
      <c r="D51" s="25" t="s">
        <v>53</v>
      </c>
      <c r="E51" s="21">
        <v>561440</v>
      </c>
      <c r="F51" s="22">
        <f t="shared" si="6"/>
        <v>2.5306951131269484</v>
      </c>
      <c r="G51" s="21">
        <v>653068</v>
      </c>
      <c r="H51" s="22">
        <f t="shared" si="7"/>
        <v>-14.030391934683673</v>
      </c>
      <c r="I51" s="21">
        <f t="shared" si="8"/>
        <v>-91628</v>
      </c>
      <c r="J51" s="23" t="s">
        <v>54</v>
      </c>
    </row>
    <row r="52" spans="2:10" ht="15" customHeight="1">
      <c r="B52" s="19">
        <v>10</v>
      </c>
      <c r="C52" s="19">
        <v>10</v>
      </c>
      <c r="D52" s="25" t="s">
        <v>55</v>
      </c>
      <c r="E52" s="21">
        <v>290785</v>
      </c>
      <c r="F52" s="22">
        <f t="shared" si="6"/>
        <v>1.3107156213854014</v>
      </c>
      <c r="G52" s="21">
        <v>269121</v>
      </c>
      <c r="H52" s="22">
        <f t="shared" si="7"/>
        <v>8.049910634993186</v>
      </c>
      <c r="I52" s="21">
        <f t="shared" si="8"/>
        <v>21664</v>
      </c>
      <c r="J52" s="32" t="s">
        <v>56</v>
      </c>
    </row>
    <row r="53" spans="2:10" ht="15" customHeight="1">
      <c r="B53" s="33"/>
      <c r="C53" s="34" t="s">
        <v>30</v>
      </c>
      <c r="D53" s="35"/>
      <c r="E53" s="21">
        <f>E54-SUM(E43:E52)</f>
        <v>604734</v>
      </c>
      <c r="F53" s="22">
        <f t="shared" si="6"/>
        <v>2.725843150722628</v>
      </c>
      <c r="G53" s="21">
        <f>G54-SUM(G43:G52)</f>
        <v>520336</v>
      </c>
      <c r="H53" s="22">
        <f t="shared" si="7"/>
        <v>16.219904061990718</v>
      </c>
      <c r="I53" s="21">
        <f t="shared" si="8"/>
        <v>84398</v>
      </c>
      <c r="J53" s="32"/>
    </row>
    <row r="54" spans="2:10" ht="15" customHeight="1">
      <c r="B54" s="33"/>
      <c r="C54" s="34" t="s">
        <v>31</v>
      </c>
      <c r="D54" s="36"/>
      <c r="E54" s="21">
        <v>22185209</v>
      </c>
      <c r="F54" s="22">
        <f>SUM(F43:F53)</f>
        <v>100</v>
      </c>
      <c r="G54" s="21">
        <v>22323293</v>
      </c>
      <c r="H54" s="22">
        <f t="shared" si="7"/>
        <v>-0.6185646535213252</v>
      </c>
      <c r="I54" s="21">
        <f t="shared" si="8"/>
        <v>-138084</v>
      </c>
      <c r="J54" s="32"/>
    </row>
    <row r="56" ht="13.5">
      <c r="K56" s="50"/>
    </row>
  </sheetData>
  <mergeCells count="12">
    <mergeCell ref="B9:C9"/>
    <mergeCell ref="D9:D10"/>
    <mergeCell ref="E9:F9"/>
    <mergeCell ref="J9:J10"/>
    <mergeCell ref="B25:C25"/>
    <mergeCell ref="D25:D26"/>
    <mergeCell ref="E25:F25"/>
    <mergeCell ref="J25:J26"/>
    <mergeCell ref="B41:C41"/>
    <mergeCell ref="D41:D42"/>
    <mergeCell ref="E41:F41"/>
    <mergeCell ref="J41:J42"/>
  </mergeCells>
  <printOptions horizontalCentered="1"/>
  <pageMargins left="0.7874015748031497" right="0.5905511811023623" top="0.984251968503937" bottom="0.984251968503937" header="0.5118110236220472" footer="0.5118110236220472"/>
  <pageSetup firstPageNumber="14" useFirstPageNumber="1" horizontalDpi="300" verticalDpi="300" orientation="portrait" paperSize="9" scale="80" r:id="rId2"/>
  <headerFooter alignWithMargins="0">
    <oddFooter>&amp;C&amp;P</oddFooter>
  </headerFooter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2010-12-09T05:11:34Z</dcterms:created>
  <dcterms:modified xsi:type="dcterms:W3CDTF">2010-12-09T05:15:50Z</dcterms:modified>
  <cp:category/>
  <cp:version/>
  <cp:contentType/>
  <cp:contentStatus/>
</cp:coreProperties>
</file>