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法人支援班\600 補助金関連\604介護テクノロジー定着支援事業\07交付申請\HP\3実績\"/>
    </mc:Choice>
  </mc:AlternateContent>
  <xr:revisionPtr revIDLastSave="0" documentId="13_ncr:1_{A3C91A53-AC79-4686-BC73-7D7E7186D7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介ロボ総表" sheetId="13" r:id="rId1"/>
    <sheet name="個票1" sheetId="17" r:id="rId2"/>
    <sheet name="個票2" sheetId="18" r:id="rId3"/>
    <sheet name="個票3" sheetId="26" r:id="rId4"/>
    <sheet name="個票4" sheetId="25" r:id="rId5"/>
    <sheet name="個票5" sheetId="24" r:id="rId6"/>
    <sheet name="個票6" sheetId="23" r:id="rId7"/>
    <sheet name="個票7" sheetId="22" r:id="rId8"/>
    <sheet name="個票8" sheetId="21" r:id="rId9"/>
    <sheet name="個票9" sheetId="20" r:id="rId10"/>
    <sheet name="個票10" sheetId="19" r:id="rId11"/>
    <sheet name="県作業用" sheetId="27" r:id="rId12"/>
  </sheets>
  <definedNames>
    <definedName name="_xlnm.Print_Area" localSheetId="0">介ロボ総表!$A$1:$I$26</definedName>
    <definedName name="_xlnm.Print_Area" localSheetId="11">県作業用!$A$1:$BA$15</definedName>
    <definedName name="_xlnm.Print_Area" localSheetId="1">個票1!$A$1:$L$25</definedName>
    <definedName name="_xlnm.Print_Area" localSheetId="10">個票10!$A$1:$L$25</definedName>
    <definedName name="_xlnm.Print_Area" localSheetId="2">個票2!$A$1:$L$25</definedName>
    <definedName name="_xlnm.Print_Area" localSheetId="3">個票3!$A$1:$L$25</definedName>
    <definedName name="_xlnm.Print_Area" localSheetId="4">個票4!$A$1:$L$25</definedName>
    <definedName name="_xlnm.Print_Area" localSheetId="5">個票5!$A$1:$L$25</definedName>
    <definedName name="_xlnm.Print_Area" localSheetId="6">個票6!$A$1:$L$25</definedName>
    <definedName name="_xlnm.Print_Area" localSheetId="7">個票7!$A$1:$L$25</definedName>
    <definedName name="_xlnm.Print_Area" localSheetId="8">個票8!$A$1:$L$25</definedName>
    <definedName name="_xlnm.Print_Area" localSheetId="9">個票9!$A$1:$L$25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7" l="1"/>
  <c r="H15" i="19"/>
  <c r="F14" i="19"/>
  <c r="E14" i="19"/>
  <c r="F13" i="19"/>
  <c r="E13" i="19"/>
  <c r="F12" i="19"/>
  <c r="G12" i="19" s="1"/>
  <c r="I12" i="19" s="1"/>
  <c r="E12" i="19"/>
  <c r="F11" i="19"/>
  <c r="G11" i="19" s="1"/>
  <c r="I11" i="19" s="1"/>
  <c r="E11" i="19"/>
  <c r="F10" i="19"/>
  <c r="G10" i="19" s="1"/>
  <c r="I10" i="19" s="1"/>
  <c r="E10" i="19"/>
  <c r="H7" i="19"/>
  <c r="H15" i="20"/>
  <c r="F14" i="20"/>
  <c r="G14" i="20" s="1"/>
  <c r="I14" i="20" s="1"/>
  <c r="E14" i="20"/>
  <c r="F13" i="20"/>
  <c r="G13" i="20" s="1"/>
  <c r="I13" i="20" s="1"/>
  <c r="E13" i="20"/>
  <c r="F12" i="20"/>
  <c r="E12" i="20"/>
  <c r="F11" i="20"/>
  <c r="G11" i="20" s="1"/>
  <c r="I11" i="20" s="1"/>
  <c r="E11" i="20"/>
  <c r="F10" i="20"/>
  <c r="E10" i="20"/>
  <c r="H7" i="20"/>
  <c r="H15" i="21"/>
  <c r="F14" i="21"/>
  <c r="G14" i="21" s="1"/>
  <c r="I14" i="21" s="1"/>
  <c r="E14" i="21"/>
  <c r="F13" i="21"/>
  <c r="E13" i="21"/>
  <c r="F12" i="21"/>
  <c r="E12" i="21"/>
  <c r="F11" i="21"/>
  <c r="G11" i="21" s="1"/>
  <c r="I11" i="21" s="1"/>
  <c r="E11" i="21"/>
  <c r="F10" i="21"/>
  <c r="G10" i="21" s="1"/>
  <c r="I10" i="21" s="1"/>
  <c r="E10" i="21"/>
  <c r="H7" i="21"/>
  <c r="H20" i="21" s="1"/>
  <c r="H15" i="22"/>
  <c r="H20" i="22" s="1"/>
  <c r="F14" i="22"/>
  <c r="E14" i="22"/>
  <c r="F13" i="22"/>
  <c r="E13" i="22"/>
  <c r="F12" i="22"/>
  <c r="G12" i="22" s="1"/>
  <c r="I12" i="22" s="1"/>
  <c r="E12" i="22"/>
  <c r="F11" i="22"/>
  <c r="G11" i="22" s="1"/>
  <c r="I11" i="22" s="1"/>
  <c r="E11" i="22"/>
  <c r="F10" i="22"/>
  <c r="E10" i="22"/>
  <c r="H7" i="22"/>
  <c r="H15" i="23"/>
  <c r="F14" i="23"/>
  <c r="G14" i="23" s="1"/>
  <c r="I14" i="23" s="1"/>
  <c r="E14" i="23"/>
  <c r="F13" i="23"/>
  <c r="E13" i="23"/>
  <c r="F12" i="23"/>
  <c r="E12" i="23"/>
  <c r="F11" i="23"/>
  <c r="G11" i="23" s="1"/>
  <c r="I11" i="23" s="1"/>
  <c r="E11" i="23"/>
  <c r="F10" i="23"/>
  <c r="G10" i="23" s="1"/>
  <c r="I10" i="23" s="1"/>
  <c r="E10" i="23"/>
  <c r="H7" i="23"/>
  <c r="H15" i="24"/>
  <c r="F14" i="24"/>
  <c r="E14" i="24"/>
  <c r="F13" i="24"/>
  <c r="G13" i="24" s="1"/>
  <c r="I13" i="24" s="1"/>
  <c r="E13" i="24"/>
  <c r="F12" i="24"/>
  <c r="E12" i="24"/>
  <c r="F11" i="24"/>
  <c r="G11" i="24" s="1"/>
  <c r="I11" i="24" s="1"/>
  <c r="E11" i="24"/>
  <c r="F10" i="24"/>
  <c r="E10" i="24"/>
  <c r="H7" i="24"/>
  <c r="H20" i="24" s="1"/>
  <c r="H15" i="25"/>
  <c r="F14" i="25"/>
  <c r="G14" i="25" s="1"/>
  <c r="I14" i="25" s="1"/>
  <c r="E14" i="25"/>
  <c r="F13" i="25"/>
  <c r="G13" i="25" s="1"/>
  <c r="I13" i="25" s="1"/>
  <c r="E13" i="25"/>
  <c r="F12" i="25"/>
  <c r="G12" i="25" s="1"/>
  <c r="I12" i="25" s="1"/>
  <c r="E12" i="25"/>
  <c r="F11" i="25"/>
  <c r="G11" i="25" s="1"/>
  <c r="I11" i="25" s="1"/>
  <c r="E11" i="25"/>
  <c r="F10" i="25"/>
  <c r="E10" i="25"/>
  <c r="H7" i="25"/>
  <c r="H20" i="25" s="1"/>
  <c r="H15" i="26"/>
  <c r="F14" i="26"/>
  <c r="E14" i="26"/>
  <c r="F13" i="26"/>
  <c r="G13" i="26" s="1"/>
  <c r="I13" i="26" s="1"/>
  <c r="E13" i="26"/>
  <c r="F12" i="26"/>
  <c r="E12" i="26"/>
  <c r="F11" i="26"/>
  <c r="G11" i="26" s="1"/>
  <c r="I11" i="26" s="1"/>
  <c r="E11" i="26"/>
  <c r="F10" i="26"/>
  <c r="E10" i="26"/>
  <c r="H7" i="26"/>
  <c r="H15" i="18"/>
  <c r="F14" i="18"/>
  <c r="E14" i="18"/>
  <c r="F13" i="18"/>
  <c r="G13" i="18" s="1"/>
  <c r="I13" i="18" s="1"/>
  <c r="E13" i="18"/>
  <c r="F12" i="18"/>
  <c r="E12" i="18"/>
  <c r="F11" i="18"/>
  <c r="G11" i="18" s="1"/>
  <c r="I11" i="18" s="1"/>
  <c r="E11" i="18"/>
  <c r="F10" i="18"/>
  <c r="E10" i="18"/>
  <c r="H7" i="18"/>
  <c r="B10" i="27"/>
  <c r="C10" i="27"/>
  <c r="D10" i="27"/>
  <c r="E10" i="27"/>
  <c r="F10" i="27"/>
  <c r="G10" i="27"/>
  <c r="H15" i="17"/>
  <c r="F14" i="17"/>
  <c r="E14" i="17"/>
  <c r="F13" i="17"/>
  <c r="E13" i="17"/>
  <c r="F12" i="17"/>
  <c r="E12" i="17"/>
  <c r="F11" i="17"/>
  <c r="E11" i="17"/>
  <c r="F10" i="17"/>
  <c r="E10" i="17"/>
  <c r="H7" i="17"/>
  <c r="G12" i="18" l="1"/>
  <c r="I12" i="18" s="1"/>
  <c r="G14" i="18"/>
  <c r="I14" i="18" s="1"/>
  <c r="H20" i="18"/>
  <c r="G10" i="18"/>
  <c r="I10" i="18" s="1"/>
  <c r="I15" i="18" s="1"/>
  <c r="H20" i="26"/>
  <c r="G10" i="26"/>
  <c r="I10" i="26" s="1"/>
  <c r="G14" i="26"/>
  <c r="I14" i="26" s="1"/>
  <c r="G12" i="26"/>
  <c r="I12" i="26" s="1"/>
  <c r="I15" i="26" s="1"/>
  <c r="G10" i="25"/>
  <c r="I10" i="25" s="1"/>
  <c r="I15" i="25" s="1"/>
  <c r="G14" i="24"/>
  <c r="I14" i="24" s="1"/>
  <c r="G10" i="24"/>
  <c r="I10" i="24" s="1"/>
  <c r="G12" i="24"/>
  <c r="I12" i="24" s="1"/>
  <c r="I15" i="24" s="1"/>
  <c r="G12" i="23"/>
  <c r="I12" i="23" s="1"/>
  <c r="G13" i="23"/>
  <c r="I13" i="23" s="1"/>
  <c r="H20" i="23"/>
  <c r="G14" i="22"/>
  <c r="I14" i="22" s="1"/>
  <c r="G10" i="22"/>
  <c r="I10" i="22" s="1"/>
  <c r="G13" i="22"/>
  <c r="I13" i="22" s="1"/>
  <c r="I15" i="22" s="1"/>
  <c r="G12" i="21"/>
  <c r="I12" i="21" s="1"/>
  <c r="I15" i="21" s="1"/>
  <c r="G13" i="21"/>
  <c r="I13" i="21" s="1"/>
  <c r="H20" i="20"/>
  <c r="G10" i="20"/>
  <c r="I10" i="20" s="1"/>
  <c r="I15" i="20" s="1"/>
  <c r="G12" i="20"/>
  <c r="I12" i="20" s="1"/>
  <c r="H20" i="19"/>
  <c r="G13" i="19"/>
  <c r="I13" i="19" s="1"/>
  <c r="I15" i="19" s="1"/>
  <c r="G14" i="19"/>
  <c r="I14" i="19" s="1"/>
  <c r="I15" i="23"/>
  <c r="H10" i="27"/>
  <c r="G14" i="17"/>
  <c r="G12" i="17"/>
  <c r="G10" i="17"/>
  <c r="G11" i="17"/>
  <c r="G13" i="17"/>
  <c r="H20" i="17"/>
  <c r="L15" i="19" l="1"/>
  <c r="K15" i="19"/>
  <c r="L15" i="20"/>
  <c r="K15" i="20"/>
  <c r="L15" i="21"/>
  <c r="K15" i="21"/>
  <c r="L15" i="22"/>
  <c r="K15" i="22"/>
  <c r="K15" i="23"/>
  <c r="L15" i="23"/>
  <c r="L15" i="24"/>
  <c r="K15" i="24"/>
  <c r="L15" i="25"/>
  <c r="K15" i="25"/>
  <c r="L15" i="26"/>
  <c r="K15" i="26"/>
  <c r="L15" i="18"/>
  <c r="K15" i="18"/>
  <c r="B12" i="13"/>
  <c r="C12" i="13"/>
  <c r="D12" i="13"/>
  <c r="E12" i="13"/>
  <c r="F12" i="13"/>
  <c r="G12" i="13"/>
  <c r="H17" i="13"/>
  <c r="H16" i="13"/>
  <c r="H15" i="13"/>
  <c r="H14" i="13"/>
  <c r="H13" i="13"/>
  <c r="H12" i="13"/>
  <c r="H11" i="13"/>
  <c r="H10" i="13"/>
  <c r="B6" i="27"/>
  <c r="B8" i="13" s="1"/>
  <c r="AT7" i="27"/>
  <c r="AU7" i="27"/>
  <c r="AV7" i="27"/>
  <c r="AW7" i="27"/>
  <c r="AX7" i="27"/>
  <c r="AY7" i="27"/>
  <c r="AZ7" i="27"/>
  <c r="AT8" i="27"/>
  <c r="AU8" i="27"/>
  <c r="AV8" i="27"/>
  <c r="AW8" i="27"/>
  <c r="AX8" i="27"/>
  <c r="AY8" i="27"/>
  <c r="AZ8" i="27"/>
  <c r="AT9" i="27"/>
  <c r="AU9" i="27"/>
  <c r="AV9" i="27"/>
  <c r="AW9" i="27"/>
  <c r="AX9" i="27"/>
  <c r="AY9" i="27"/>
  <c r="AZ9" i="27"/>
  <c r="AT10" i="27"/>
  <c r="AU10" i="27"/>
  <c r="AV10" i="27"/>
  <c r="AW10" i="27"/>
  <c r="AX10" i="27"/>
  <c r="AY10" i="27"/>
  <c r="AZ10" i="27"/>
  <c r="AT11" i="27"/>
  <c r="AU11" i="27"/>
  <c r="AV11" i="27"/>
  <c r="AW11" i="27"/>
  <c r="AX11" i="27"/>
  <c r="AY11" i="27"/>
  <c r="AZ11" i="27"/>
  <c r="AT12" i="27"/>
  <c r="AU12" i="27"/>
  <c r="AV12" i="27"/>
  <c r="AW12" i="27"/>
  <c r="AX12" i="27"/>
  <c r="AY12" i="27"/>
  <c r="AZ12" i="27"/>
  <c r="AT13" i="27"/>
  <c r="AU13" i="27"/>
  <c r="AV13" i="27"/>
  <c r="AW13" i="27"/>
  <c r="AX13" i="27"/>
  <c r="AY13" i="27"/>
  <c r="AZ13" i="27"/>
  <c r="AT14" i="27"/>
  <c r="AU14" i="27"/>
  <c r="AV14" i="27"/>
  <c r="AW14" i="27"/>
  <c r="AX14" i="27"/>
  <c r="AY14" i="27"/>
  <c r="AZ14" i="27"/>
  <c r="AT15" i="27"/>
  <c r="AU15" i="27"/>
  <c r="AV15" i="27"/>
  <c r="AW15" i="27"/>
  <c r="AX15" i="27"/>
  <c r="AY15" i="27"/>
  <c r="AZ15" i="27"/>
  <c r="AK15" i="27"/>
  <c r="AL15" i="27"/>
  <c r="AM15" i="27"/>
  <c r="AN15" i="27"/>
  <c r="AO15" i="27"/>
  <c r="AP15" i="27"/>
  <c r="AQ15" i="27"/>
  <c r="AK14" i="27"/>
  <c r="AL14" i="27"/>
  <c r="AM14" i="27"/>
  <c r="AN14" i="27"/>
  <c r="AO14" i="27"/>
  <c r="AP14" i="27"/>
  <c r="AQ14" i="27"/>
  <c r="AK13" i="27"/>
  <c r="AL13" i="27"/>
  <c r="AM13" i="27"/>
  <c r="AN13" i="27"/>
  <c r="AO13" i="27"/>
  <c r="AP13" i="27"/>
  <c r="AQ13" i="27"/>
  <c r="AK12" i="27"/>
  <c r="AL12" i="27"/>
  <c r="AM12" i="27"/>
  <c r="AN12" i="27"/>
  <c r="AO12" i="27"/>
  <c r="AP12" i="27"/>
  <c r="AQ12" i="27"/>
  <c r="AK11" i="27"/>
  <c r="AL11" i="27"/>
  <c r="AM11" i="27"/>
  <c r="AN11" i="27"/>
  <c r="AO11" i="27"/>
  <c r="AP11" i="27"/>
  <c r="AQ11" i="27"/>
  <c r="AK10" i="27"/>
  <c r="AL10" i="27"/>
  <c r="AM10" i="27"/>
  <c r="AN10" i="27"/>
  <c r="AO10" i="27"/>
  <c r="AP10" i="27"/>
  <c r="AQ10" i="27"/>
  <c r="AK9" i="27"/>
  <c r="AL9" i="27"/>
  <c r="AM9" i="27"/>
  <c r="AN9" i="27"/>
  <c r="AO9" i="27"/>
  <c r="AP9" i="27"/>
  <c r="AQ9" i="27"/>
  <c r="AK8" i="27"/>
  <c r="AL8" i="27"/>
  <c r="AM8" i="27"/>
  <c r="AN8" i="27"/>
  <c r="AO8" i="27"/>
  <c r="AP8" i="27"/>
  <c r="AQ8" i="27"/>
  <c r="AK7" i="27"/>
  <c r="AL7" i="27"/>
  <c r="AM7" i="27"/>
  <c r="AN7" i="27"/>
  <c r="AO7" i="27"/>
  <c r="AP7" i="27"/>
  <c r="AQ7" i="27"/>
  <c r="AB15" i="27"/>
  <c r="AC15" i="27"/>
  <c r="AD15" i="27"/>
  <c r="AE15" i="27"/>
  <c r="AF15" i="27"/>
  <c r="AG15" i="27"/>
  <c r="AH15" i="27"/>
  <c r="AB14" i="27"/>
  <c r="AC14" i="27"/>
  <c r="AD14" i="27"/>
  <c r="AE14" i="27"/>
  <c r="AF14" i="27"/>
  <c r="AG14" i="27"/>
  <c r="AH14" i="27"/>
  <c r="AB13" i="27"/>
  <c r="AC13" i="27"/>
  <c r="AD13" i="27"/>
  <c r="AE13" i="27"/>
  <c r="AF13" i="27"/>
  <c r="AG13" i="27"/>
  <c r="AH13" i="27"/>
  <c r="AB12" i="27"/>
  <c r="AC12" i="27"/>
  <c r="AD12" i="27"/>
  <c r="AE12" i="27"/>
  <c r="AF12" i="27"/>
  <c r="AG12" i="27"/>
  <c r="AH12" i="27"/>
  <c r="AB11" i="27"/>
  <c r="AC11" i="27"/>
  <c r="AD11" i="27"/>
  <c r="AE11" i="27"/>
  <c r="AF11" i="27"/>
  <c r="AG11" i="27"/>
  <c r="AH11" i="27"/>
  <c r="AB10" i="27"/>
  <c r="AC10" i="27"/>
  <c r="AD10" i="27"/>
  <c r="AE10" i="27"/>
  <c r="AF10" i="27"/>
  <c r="AG10" i="27"/>
  <c r="AH10" i="27"/>
  <c r="AB9" i="27"/>
  <c r="AC9" i="27"/>
  <c r="AD9" i="27"/>
  <c r="AE9" i="27"/>
  <c r="AF9" i="27"/>
  <c r="AG9" i="27"/>
  <c r="AH9" i="27"/>
  <c r="AB8" i="27"/>
  <c r="AC8" i="27"/>
  <c r="AD8" i="27"/>
  <c r="AE8" i="27"/>
  <c r="AF8" i="27"/>
  <c r="AG8" i="27"/>
  <c r="AH8" i="27"/>
  <c r="AB7" i="27"/>
  <c r="AC7" i="27"/>
  <c r="AD7" i="27"/>
  <c r="AE7" i="27"/>
  <c r="AF7" i="27"/>
  <c r="AG7" i="27"/>
  <c r="AH7" i="27"/>
  <c r="S15" i="27"/>
  <c r="T15" i="27"/>
  <c r="U15" i="27"/>
  <c r="V15" i="27"/>
  <c r="W15" i="27"/>
  <c r="X15" i="27"/>
  <c r="Y15" i="27"/>
  <c r="S14" i="27"/>
  <c r="T14" i="27"/>
  <c r="U14" i="27"/>
  <c r="V14" i="27"/>
  <c r="W14" i="27"/>
  <c r="X14" i="27"/>
  <c r="Y14" i="27"/>
  <c r="S13" i="27"/>
  <c r="T13" i="27"/>
  <c r="U13" i="27"/>
  <c r="V13" i="27"/>
  <c r="W13" i="27"/>
  <c r="X13" i="27"/>
  <c r="Y13" i="27"/>
  <c r="S12" i="27"/>
  <c r="T12" i="27"/>
  <c r="U12" i="27"/>
  <c r="V12" i="27"/>
  <c r="W12" i="27"/>
  <c r="X12" i="27"/>
  <c r="Y12" i="27"/>
  <c r="S11" i="27"/>
  <c r="T11" i="27"/>
  <c r="U11" i="27"/>
  <c r="V11" i="27"/>
  <c r="W11" i="27"/>
  <c r="X11" i="27"/>
  <c r="Y11" i="27"/>
  <c r="S10" i="27"/>
  <c r="T10" i="27"/>
  <c r="U10" i="27"/>
  <c r="V10" i="27"/>
  <c r="W10" i="27"/>
  <c r="X10" i="27"/>
  <c r="Y10" i="27"/>
  <c r="S9" i="27"/>
  <c r="T9" i="27"/>
  <c r="U9" i="27"/>
  <c r="V9" i="27"/>
  <c r="W9" i="27"/>
  <c r="X9" i="27"/>
  <c r="Y9" i="27"/>
  <c r="S8" i="27"/>
  <c r="T8" i="27"/>
  <c r="U8" i="27"/>
  <c r="V8" i="27"/>
  <c r="W8" i="27"/>
  <c r="X8" i="27"/>
  <c r="Y8" i="27"/>
  <c r="AI7" i="27"/>
  <c r="S7" i="27"/>
  <c r="T7" i="27"/>
  <c r="U7" i="27"/>
  <c r="V7" i="27"/>
  <c r="W7" i="27"/>
  <c r="X7" i="27"/>
  <c r="Y7" i="27"/>
  <c r="J15" i="27"/>
  <c r="K15" i="27"/>
  <c r="L15" i="27"/>
  <c r="M15" i="27"/>
  <c r="N15" i="27"/>
  <c r="O15" i="27"/>
  <c r="P15" i="27"/>
  <c r="J14" i="27"/>
  <c r="K14" i="27"/>
  <c r="L14" i="27"/>
  <c r="M14" i="27"/>
  <c r="N14" i="27"/>
  <c r="O14" i="27"/>
  <c r="P14" i="27"/>
  <c r="J13" i="27"/>
  <c r="K13" i="27"/>
  <c r="L13" i="27"/>
  <c r="M13" i="27"/>
  <c r="N13" i="27"/>
  <c r="O13" i="27"/>
  <c r="P13" i="27"/>
  <c r="J12" i="27"/>
  <c r="K12" i="27"/>
  <c r="L12" i="27"/>
  <c r="M12" i="27"/>
  <c r="N12" i="27"/>
  <c r="O12" i="27"/>
  <c r="P12" i="27"/>
  <c r="J11" i="27"/>
  <c r="K11" i="27"/>
  <c r="L11" i="27"/>
  <c r="M11" i="27"/>
  <c r="N11" i="27"/>
  <c r="O11" i="27"/>
  <c r="P11" i="27"/>
  <c r="J10" i="27"/>
  <c r="K10" i="27"/>
  <c r="L10" i="27"/>
  <c r="M10" i="27"/>
  <c r="N10" i="27"/>
  <c r="O10" i="27"/>
  <c r="P10" i="27"/>
  <c r="J9" i="27"/>
  <c r="K9" i="27"/>
  <c r="L9" i="27"/>
  <c r="M9" i="27"/>
  <c r="N9" i="27"/>
  <c r="O9" i="27"/>
  <c r="P9" i="27"/>
  <c r="J8" i="27"/>
  <c r="K8" i="27"/>
  <c r="L8" i="27"/>
  <c r="M8" i="27"/>
  <c r="N8" i="27"/>
  <c r="O8" i="27"/>
  <c r="P8" i="27"/>
  <c r="J7" i="27"/>
  <c r="K7" i="27"/>
  <c r="L7" i="27"/>
  <c r="P7" i="27"/>
  <c r="AZ6" i="27"/>
  <c r="AV6" i="27"/>
  <c r="AU6" i="27"/>
  <c r="AT6" i="27"/>
  <c r="AQ6" i="27"/>
  <c r="AM6" i="27"/>
  <c r="AL6" i="27"/>
  <c r="AK6" i="27"/>
  <c r="AH6" i="27"/>
  <c r="AD6" i="27"/>
  <c r="AC6" i="27"/>
  <c r="AB6" i="27"/>
  <c r="Y6" i="27"/>
  <c r="U6" i="27"/>
  <c r="T6" i="27"/>
  <c r="S6" i="27"/>
  <c r="B7" i="27"/>
  <c r="B9" i="13" s="1"/>
  <c r="C7" i="27"/>
  <c r="C9" i="13" s="1"/>
  <c r="D7" i="27"/>
  <c r="D9" i="13" s="1"/>
  <c r="E7" i="27"/>
  <c r="E9" i="13" s="1"/>
  <c r="F7" i="27"/>
  <c r="F9" i="13" s="1"/>
  <c r="G7" i="27"/>
  <c r="G9" i="13" s="1"/>
  <c r="B8" i="27"/>
  <c r="B10" i="13" s="1"/>
  <c r="C8" i="27"/>
  <c r="C10" i="13" s="1"/>
  <c r="D8" i="27"/>
  <c r="D10" i="13" s="1"/>
  <c r="E8" i="27"/>
  <c r="E10" i="13" s="1"/>
  <c r="F8" i="27"/>
  <c r="F10" i="13" s="1"/>
  <c r="G8" i="27"/>
  <c r="G10" i="13" s="1"/>
  <c r="H8" i="27"/>
  <c r="B9" i="27"/>
  <c r="B11" i="13" s="1"/>
  <c r="C9" i="27"/>
  <c r="C11" i="13" s="1"/>
  <c r="D9" i="27"/>
  <c r="D11" i="13" s="1"/>
  <c r="E9" i="27"/>
  <c r="E11" i="13" s="1"/>
  <c r="F9" i="27"/>
  <c r="F11" i="13" s="1"/>
  <c r="G9" i="27"/>
  <c r="G11" i="13" s="1"/>
  <c r="H9" i="27"/>
  <c r="B11" i="27"/>
  <c r="B13" i="13" s="1"/>
  <c r="C11" i="27"/>
  <c r="C13" i="13" s="1"/>
  <c r="D11" i="27"/>
  <c r="D13" i="13" s="1"/>
  <c r="E11" i="27"/>
  <c r="E13" i="13" s="1"/>
  <c r="F11" i="27"/>
  <c r="F13" i="13" s="1"/>
  <c r="G11" i="27"/>
  <c r="G13" i="13" s="1"/>
  <c r="H11" i="27"/>
  <c r="B12" i="27"/>
  <c r="B14" i="13" s="1"/>
  <c r="C12" i="27"/>
  <c r="C14" i="13" s="1"/>
  <c r="D12" i="27"/>
  <c r="D14" i="13" s="1"/>
  <c r="E12" i="27"/>
  <c r="E14" i="13" s="1"/>
  <c r="F12" i="27"/>
  <c r="F14" i="13" s="1"/>
  <c r="G12" i="27"/>
  <c r="G14" i="13" s="1"/>
  <c r="H12" i="27"/>
  <c r="B13" i="27"/>
  <c r="B15" i="13" s="1"/>
  <c r="C13" i="27"/>
  <c r="C15" i="13" s="1"/>
  <c r="D13" i="27"/>
  <c r="D15" i="13" s="1"/>
  <c r="E13" i="27"/>
  <c r="E15" i="13" s="1"/>
  <c r="F13" i="27"/>
  <c r="F15" i="13" s="1"/>
  <c r="G13" i="27"/>
  <c r="G15" i="13" s="1"/>
  <c r="H13" i="27"/>
  <c r="J6" i="27"/>
  <c r="K6" i="27"/>
  <c r="L6" i="27"/>
  <c r="P6" i="27"/>
  <c r="B15" i="27"/>
  <c r="B17" i="13" s="1"/>
  <c r="C15" i="27"/>
  <c r="C17" i="13" s="1"/>
  <c r="D15" i="27"/>
  <c r="D17" i="13" s="1"/>
  <c r="E15" i="27"/>
  <c r="E17" i="13" s="1"/>
  <c r="F15" i="27"/>
  <c r="F17" i="13" s="1"/>
  <c r="G15" i="27"/>
  <c r="G17" i="13" s="1"/>
  <c r="H15" i="27"/>
  <c r="B14" i="27"/>
  <c r="B16" i="13" s="1"/>
  <c r="C14" i="27"/>
  <c r="C16" i="13" s="1"/>
  <c r="D14" i="27"/>
  <c r="D16" i="13" s="1"/>
  <c r="E14" i="27"/>
  <c r="E16" i="13" s="1"/>
  <c r="F14" i="27"/>
  <c r="F16" i="13" s="1"/>
  <c r="G14" i="27"/>
  <c r="G16" i="13" s="1"/>
  <c r="H14" i="27"/>
  <c r="C6" i="27"/>
  <c r="C8" i="13" s="1"/>
  <c r="D6" i="27"/>
  <c r="D8" i="13" s="1"/>
  <c r="E6" i="27"/>
  <c r="E8" i="13" s="1"/>
  <c r="F6" i="27"/>
  <c r="F8" i="13" s="1"/>
  <c r="G6" i="27"/>
  <c r="G8" i="13" s="1"/>
  <c r="BA15" i="27" l="1"/>
  <c r="AR15" i="27"/>
  <c r="AI15" i="27"/>
  <c r="Z15" i="27"/>
  <c r="Q15" i="27"/>
  <c r="BA14" i="27"/>
  <c r="AR14" i="27"/>
  <c r="AI14" i="27"/>
  <c r="Z14" i="27"/>
  <c r="Q14" i="27"/>
  <c r="BA13" i="27"/>
  <c r="AR13" i="27"/>
  <c r="AI13" i="27"/>
  <c r="Z13" i="27"/>
  <c r="Q13" i="27"/>
  <c r="BA12" i="27"/>
  <c r="AR12" i="27"/>
  <c r="AI12" i="27"/>
  <c r="Z12" i="27"/>
  <c r="Q12" i="27"/>
  <c r="BA11" i="27"/>
  <c r="AR11" i="27"/>
  <c r="AI11" i="27"/>
  <c r="Z11" i="27"/>
  <c r="Q11" i="27"/>
  <c r="BA10" i="27"/>
  <c r="Q10" i="27"/>
  <c r="BA9" i="27"/>
  <c r="AR9" i="27"/>
  <c r="AI9" i="27"/>
  <c r="Z9" i="27"/>
  <c r="Q9" i="27"/>
  <c r="BA8" i="27"/>
  <c r="AR8" i="27"/>
  <c r="AI8" i="27"/>
  <c r="Q8" i="27"/>
  <c r="H9" i="13"/>
  <c r="BA7" i="27"/>
  <c r="AR7" i="27"/>
  <c r="Z7" i="27"/>
  <c r="M7" i="27"/>
  <c r="H7" i="27"/>
  <c r="H6" i="27"/>
  <c r="N7" i="27" l="1"/>
  <c r="AI10" i="27"/>
  <c r="AR10" i="27"/>
  <c r="I17" i="13"/>
  <c r="I16" i="13"/>
  <c r="I15" i="13"/>
  <c r="I14" i="13"/>
  <c r="I13" i="13"/>
  <c r="I11" i="13"/>
  <c r="V6" i="27"/>
  <c r="AE6" i="27"/>
  <c r="AN6" i="27"/>
  <c r="AW6" i="27"/>
  <c r="W6" i="27"/>
  <c r="AF6" i="27"/>
  <c r="AO6" i="27"/>
  <c r="AX6" i="27"/>
  <c r="I12" i="13" l="1"/>
  <c r="Z10" i="27"/>
  <c r="I10" i="13"/>
  <c r="Z8" i="27"/>
  <c r="O7" i="27"/>
  <c r="I13" i="17" l="1"/>
  <c r="AP6" i="27"/>
  <c r="I12" i="17"/>
  <c r="AG6" i="27"/>
  <c r="I9" i="13"/>
  <c r="Q7" i="27"/>
  <c r="M6" i="27"/>
  <c r="AR6" i="27" l="1"/>
  <c r="AI6" i="27"/>
  <c r="N6" i="27"/>
  <c r="H8" i="13" l="1"/>
  <c r="H18" i="13" s="1"/>
  <c r="AY6" i="27"/>
  <c r="X6" i="27"/>
  <c r="I10" i="17" l="1"/>
  <c r="O6" i="27"/>
  <c r="I14" i="17"/>
  <c r="I11" i="17"/>
  <c r="Q6" i="27" l="1"/>
  <c r="Z6" i="27"/>
  <c r="BA6" i="27"/>
  <c r="I15" i="17"/>
  <c r="K15" i="17" l="1"/>
  <c r="L15" i="17"/>
  <c r="I8" i="13" s="1"/>
  <c r="I18" i="13" s="1"/>
</calcChain>
</file>

<file path=xl/sharedStrings.xml><?xml version="1.0" encoding="utf-8"?>
<sst xmlns="http://schemas.openxmlformats.org/spreadsheetml/2006/main" count="929" uniqueCount="198">
  <si>
    <t>利用定員</t>
    <rPh sb="0" eb="2">
      <t>リヨウ</t>
    </rPh>
    <rPh sb="2" eb="4">
      <t>テイイン</t>
    </rPh>
    <phoneticPr fontId="1"/>
  </si>
  <si>
    <t>合計</t>
    <rPh sb="0" eb="2">
      <t>ゴウケイ</t>
    </rPh>
    <phoneticPr fontId="1"/>
  </si>
  <si>
    <t>種別</t>
    <rPh sb="0" eb="2">
      <t>シュベツ</t>
    </rPh>
    <phoneticPr fontId="1"/>
  </si>
  <si>
    <t>サービスの種別</t>
    <rPh sb="5" eb="7">
      <t>シュベツ</t>
    </rPh>
    <phoneticPr fontId="1"/>
  </si>
  <si>
    <t>施設系サービス</t>
    <rPh sb="0" eb="2">
      <t>シセツ</t>
    </rPh>
    <rPh sb="2" eb="3">
      <t>ケイ</t>
    </rPh>
    <phoneticPr fontId="1"/>
  </si>
  <si>
    <t>居宅系サービス</t>
    <rPh sb="0" eb="2">
      <t>キョタク</t>
    </rPh>
    <rPh sb="2" eb="3">
      <t>ケイ</t>
    </rPh>
    <phoneticPr fontId="1"/>
  </si>
  <si>
    <t>ロボットの種別</t>
    <rPh sb="5" eb="7">
      <t>シュベツ</t>
    </rPh>
    <phoneticPr fontId="1"/>
  </si>
  <si>
    <t>移乗介護</t>
    <rPh sb="0" eb="2">
      <t>イジョウ</t>
    </rPh>
    <rPh sb="2" eb="4">
      <t>カイゴ</t>
    </rPh>
    <phoneticPr fontId="1"/>
  </si>
  <si>
    <t>見守り</t>
    <rPh sb="0" eb="2">
      <t>ミマモ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</si>
  <si>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</si>
  <si>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</si>
  <si>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</si>
  <si>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</si>
  <si>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No．</t>
    <phoneticPr fontId="3"/>
  </si>
  <si>
    <t>コミュニケーション</t>
  </si>
  <si>
    <t>導入事業所名</t>
    <phoneticPr fontId="3"/>
  </si>
  <si>
    <t>導入事業所所在地</t>
    <rPh sb="0" eb="5">
      <t>ドウニュウジギョウショ</t>
    </rPh>
    <rPh sb="5" eb="8">
      <t>ショザイチ</t>
    </rPh>
    <phoneticPr fontId="3"/>
  </si>
  <si>
    <t>申請者法人名</t>
    <phoneticPr fontId="1"/>
  </si>
  <si>
    <t>補助申請の有無</t>
    <rPh sb="0" eb="2">
      <t>ホジョ</t>
    </rPh>
    <rPh sb="2" eb="4">
      <t>シンセイ</t>
    </rPh>
    <rPh sb="5" eb="7">
      <t>ウム</t>
    </rPh>
    <phoneticPr fontId="3"/>
  </si>
  <si>
    <t>Ｍ.1機器（一式）あたりの
補助基本額
（Ｌ又はＭのいずれか低い額）</t>
    <rPh sb="3" eb="5">
      <t>キキ</t>
    </rPh>
    <rPh sb="6" eb="8">
      <t>イッシキ</t>
    </rPh>
    <rPh sb="14" eb="16">
      <t>ホジョ</t>
    </rPh>
    <rPh sb="16" eb="18">
      <t>キホン</t>
    </rPh>
    <rPh sb="18" eb="19">
      <t>ガク</t>
    </rPh>
    <rPh sb="22" eb="23">
      <t>マタ</t>
    </rPh>
    <rPh sb="30" eb="31">
      <t>ヒク</t>
    </rPh>
    <rPh sb="32" eb="33">
      <t>ガク</t>
    </rPh>
    <phoneticPr fontId="1"/>
  </si>
  <si>
    <t>　　</t>
    <phoneticPr fontId="3"/>
  </si>
  <si>
    <t>Ｋ.Ｊ（千円未満
切捨て）
※（注１）</t>
    <rPh sb="4" eb="6">
      <t>センエン</t>
    </rPh>
    <rPh sb="6" eb="8">
      <t>ミマン</t>
    </rPh>
    <rPh sb="9" eb="11">
      <t>キリス</t>
    </rPh>
    <rPh sb="16" eb="17">
      <t>チュウ</t>
    </rPh>
    <phoneticPr fontId="1"/>
  </si>
  <si>
    <t>Ｌ.1機器（一式）あたりの
補助限度額
※（注２）</t>
    <rPh sb="3" eb="5">
      <t>キキ</t>
    </rPh>
    <rPh sb="6" eb="8">
      <t>イッシキ</t>
    </rPh>
    <rPh sb="14" eb="16">
      <t>ホジョ</t>
    </rPh>
    <rPh sb="16" eb="18">
      <t>ゲンド</t>
    </rPh>
    <rPh sb="18" eb="19">
      <t>ガク</t>
    </rPh>
    <rPh sb="22" eb="23">
      <t>チュウ</t>
    </rPh>
    <phoneticPr fontId="1"/>
  </si>
  <si>
    <t>Ｎ.台数
※（注３）</t>
    <rPh sb="2" eb="4">
      <t>ダイスウ</t>
    </rPh>
    <rPh sb="7" eb="8">
      <t>チュウ</t>
    </rPh>
    <phoneticPr fontId="1"/>
  </si>
  <si>
    <t>Ｏ.補助所要額
（Ｍ×Ｎ）</t>
    <rPh sb="2" eb="4">
      <t>ホジョ</t>
    </rPh>
    <rPh sb="4" eb="6">
      <t>ショヨウ</t>
    </rPh>
    <rPh sb="6" eb="7">
      <t>ガク</t>
    </rPh>
    <phoneticPr fontId="3"/>
  </si>
  <si>
    <t>1-1</t>
    <phoneticPr fontId="1"/>
  </si>
  <si>
    <t>1-2</t>
    <phoneticPr fontId="1"/>
  </si>
  <si>
    <t>1-3</t>
  </si>
  <si>
    <t>2-1</t>
    <phoneticPr fontId="1"/>
  </si>
  <si>
    <t>3-1</t>
    <phoneticPr fontId="1"/>
  </si>
  <si>
    <t>4-1</t>
    <phoneticPr fontId="1"/>
  </si>
  <si>
    <t>10-1</t>
    <phoneticPr fontId="1"/>
  </si>
  <si>
    <t>9-1</t>
    <phoneticPr fontId="1"/>
  </si>
  <si>
    <t>8-1</t>
    <phoneticPr fontId="1"/>
  </si>
  <si>
    <t>7-1</t>
    <phoneticPr fontId="1"/>
  </si>
  <si>
    <t>6-1</t>
    <phoneticPr fontId="1"/>
  </si>
  <si>
    <t>5-1</t>
    <phoneticPr fontId="1"/>
  </si>
  <si>
    <t>その他</t>
    <rPh sb="2" eb="3">
      <t>ホカ</t>
    </rPh>
    <phoneticPr fontId="1"/>
  </si>
  <si>
    <t>Ｈ.ロボットの製品名</t>
    <rPh sb="7" eb="10">
      <t>セイヒンメイ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</si>
  <si>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</si>
  <si>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</si>
  <si>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</si>
  <si>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</si>
  <si>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</si>
  <si>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</si>
  <si>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</si>
  <si>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</si>
  <si>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</si>
  <si>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</si>
  <si>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</si>
  <si>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</si>
  <si>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</si>
  <si>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</si>
  <si>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</si>
  <si>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</si>
  <si>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</si>
  <si>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</si>
  <si>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</si>
  <si>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</si>
  <si>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</si>
  <si>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</si>
  <si>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</si>
  <si>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</si>
  <si>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</si>
  <si>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</si>
  <si>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</si>
  <si>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</si>
  <si>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</si>
  <si>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</si>
  <si>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</si>
  <si>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</si>
  <si>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</si>
  <si>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</si>
  <si>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</si>
  <si>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台数</t>
    <rPh sb="0" eb="2">
      <t>ダイスウ</t>
    </rPh>
    <phoneticPr fontId="1"/>
  </si>
  <si>
    <t>1.上限台数チェック
※県記載欄</t>
    <rPh sb="2" eb="6">
      <t>ジョウゲンダイスウ</t>
    </rPh>
    <rPh sb="12" eb="13">
      <t>ケン</t>
    </rPh>
    <rPh sb="13" eb="15">
      <t>キサイ</t>
    </rPh>
    <rPh sb="15" eb="16">
      <t>ラン</t>
    </rPh>
    <phoneticPr fontId="3"/>
  </si>
  <si>
    <t>2.調整額
※県記載欄</t>
    <rPh sb="2" eb="5">
      <t>チョウセイガク</t>
    </rPh>
    <rPh sb="7" eb="8">
      <t>ケン</t>
    </rPh>
    <rPh sb="8" eb="10">
      <t>キサイ</t>
    </rPh>
    <rPh sb="10" eb="11">
      <t>ラン</t>
    </rPh>
    <phoneticPr fontId="3"/>
  </si>
  <si>
    <t>Ａ.介護保険
事業者番号</t>
    <rPh sb="2" eb="4">
      <t>カイゴ</t>
    </rPh>
    <rPh sb="4" eb="6">
      <t>ホケン</t>
    </rPh>
    <rPh sb="7" eb="10">
      <t>ジギョウシャ</t>
    </rPh>
    <rPh sb="10" eb="12">
      <t>バンゴウ</t>
    </rPh>
    <phoneticPr fontId="1"/>
  </si>
  <si>
    <t>B.導入事業所名</t>
    <phoneticPr fontId="3"/>
  </si>
  <si>
    <t>C.導入事業所所在地
（千葉県以降を記載）</t>
    <rPh sb="2" eb="7">
      <t>ドウニュウジギョウショ</t>
    </rPh>
    <rPh sb="7" eb="10">
      <t>ショザイチ</t>
    </rPh>
    <phoneticPr fontId="3"/>
  </si>
  <si>
    <t>D.サービス種別
（リストから選択）</t>
    <rPh sb="6" eb="8">
      <t>シュベツ</t>
    </rPh>
    <rPh sb="15" eb="17">
      <t>センタク</t>
    </rPh>
    <phoneticPr fontId="1"/>
  </si>
  <si>
    <t>E.過年度申請の有無</t>
    <rPh sb="2" eb="5">
      <t>カネンド</t>
    </rPh>
    <rPh sb="5" eb="7">
      <t>シンセイ</t>
    </rPh>
    <rPh sb="8" eb="10">
      <t>ウム</t>
    </rPh>
    <phoneticPr fontId="3"/>
  </si>
  <si>
    <t>F-1.利用定員</t>
    <rPh sb="4" eb="6">
      <t>リヨウ</t>
    </rPh>
    <rPh sb="6" eb="8">
      <t>テイイン</t>
    </rPh>
    <phoneticPr fontId="1"/>
  </si>
  <si>
    <t>F-2.補助上限台数</t>
    <rPh sb="4" eb="8">
      <t>ホジョジョウゲン</t>
    </rPh>
    <rPh sb="8" eb="10">
      <t>ダイスウ</t>
    </rPh>
    <phoneticPr fontId="1"/>
  </si>
  <si>
    <t>Ｇ.補助上限額</t>
    <rPh sb="2" eb="6">
      <t>ホジョジョウゲン</t>
    </rPh>
    <rPh sb="6" eb="7">
      <t>ガク</t>
    </rPh>
    <phoneticPr fontId="1"/>
  </si>
  <si>
    <t>1-4</t>
  </si>
  <si>
    <t>1-5</t>
    <phoneticPr fontId="1"/>
  </si>
  <si>
    <t>Ｊ.1機器あたりの
対象経費（税抜き）</t>
    <rPh sb="3" eb="5">
      <t>キキ</t>
    </rPh>
    <rPh sb="10" eb="12">
      <t>タイショウ</t>
    </rPh>
    <rPh sb="12" eb="14">
      <t>ケイヒ</t>
    </rPh>
    <rPh sb="15" eb="16">
      <t>ゼイ</t>
    </rPh>
    <rPh sb="16" eb="17">
      <t>ヌ</t>
    </rPh>
    <phoneticPr fontId="1"/>
  </si>
  <si>
    <t>A.調整額合計
※県記載欄</t>
    <rPh sb="2" eb="5">
      <t>チョウセイガク</t>
    </rPh>
    <rPh sb="5" eb="7">
      <t>ゴウケイ</t>
    </rPh>
    <rPh sb="9" eb="10">
      <t>ケン</t>
    </rPh>
    <rPh sb="10" eb="12">
      <t>キサイ</t>
    </rPh>
    <rPh sb="12" eb="13">
      <t>ラン</t>
    </rPh>
    <phoneticPr fontId="3"/>
  </si>
  <si>
    <t>B.調整後補助申請額合計
※県記載欄</t>
    <rPh sb="2" eb="5">
      <t>チョウセイゴ</t>
    </rPh>
    <rPh sb="5" eb="7">
      <t>ホジョ</t>
    </rPh>
    <rPh sb="7" eb="9">
      <t>シンセイ</t>
    </rPh>
    <rPh sb="9" eb="10">
      <t>ガク</t>
    </rPh>
    <rPh sb="10" eb="12">
      <t>ゴウケイ</t>
    </rPh>
    <phoneticPr fontId="3"/>
  </si>
  <si>
    <t>サービス種別</t>
    <rPh sb="4" eb="6">
      <t>シュベツ</t>
    </rPh>
    <phoneticPr fontId="1"/>
  </si>
  <si>
    <t>法人合計</t>
    <rPh sb="0" eb="2">
      <t>ホウジン</t>
    </rPh>
    <rPh sb="2" eb="4">
      <t>ゴウケイ</t>
    </rPh>
    <phoneticPr fontId="1"/>
  </si>
  <si>
    <t>2-2</t>
  </si>
  <si>
    <t>2-3</t>
  </si>
  <si>
    <t>2-4</t>
  </si>
  <si>
    <t>2-5</t>
  </si>
  <si>
    <t>3-2</t>
  </si>
  <si>
    <t>3-3</t>
  </si>
  <si>
    <t>3-4</t>
  </si>
  <si>
    <t>3-5</t>
    <phoneticPr fontId="1"/>
  </si>
  <si>
    <t>4-2</t>
  </si>
  <si>
    <t>4-3</t>
  </si>
  <si>
    <t>4-4</t>
  </si>
  <si>
    <t>4-5</t>
    <phoneticPr fontId="1"/>
  </si>
  <si>
    <t>5-2</t>
  </si>
  <si>
    <t>5-3</t>
  </si>
  <si>
    <t>5-4</t>
  </si>
  <si>
    <t>5-5</t>
    <phoneticPr fontId="1"/>
  </si>
  <si>
    <t>6-2</t>
  </si>
  <si>
    <t>6-3</t>
  </si>
  <si>
    <t>6-4</t>
  </si>
  <si>
    <t>6-5</t>
    <phoneticPr fontId="1"/>
  </si>
  <si>
    <t>7-2</t>
  </si>
  <si>
    <t>7-3</t>
  </si>
  <si>
    <t>7-4</t>
  </si>
  <si>
    <t>7-5</t>
    <phoneticPr fontId="1"/>
  </si>
  <si>
    <t>8-2</t>
  </si>
  <si>
    <t>8-3</t>
  </si>
  <si>
    <t>8-4</t>
  </si>
  <si>
    <t>8-5</t>
    <phoneticPr fontId="1"/>
  </si>
  <si>
    <t>9-2</t>
  </si>
  <si>
    <t>9-3</t>
  </si>
  <si>
    <t>9-4</t>
  </si>
  <si>
    <t>9-5</t>
    <phoneticPr fontId="1"/>
  </si>
  <si>
    <t>10-2</t>
  </si>
  <si>
    <t>10-3</t>
  </si>
  <si>
    <t>10-4</t>
  </si>
  <si>
    <t>10-5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</si>
  <si>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</si>
  <si>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</si>
  <si>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</si>
  <si>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</si>
  <si>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2-1</t>
    <phoneticPr fontId="1"/>
  </si>
  <si>
    <t>3-1</t>
    <phoneticPr fontId="1"/>
  </si>
  <si>
    <t>3-2</t>
    <phoneticPr fontId="1"/>
  </si>
  <si>
    <t>4-1</t>
    <phoneticPr fontId="1"/>
  </si>
  <si>
    <t>5-1</t>
    <phoneticPr fontId="1"/>
  </si>
  <si>
    <t>6-1</t>
    <phoneticPr fontId="1"/>
  </si>
  <si>
    <t>7-1</t>
    <phoneticPr fontId="1"/>
  </si>
  <si>
    <t>8-1</t>
    <phoneticPr fontId="1"/>
  </si>
  <si>
    <t>9-1</t>
    <phoneticPr fontId="1"/>
  </si>
  <si>
    <t>10-1</t>
    <phoneticPr fontId="1"/>
  </si>
  <si>
    <t>4-2</t>
    <phoneticPr fontId="1"/>
  </si>
  <si>
    <t>5-2</t>
    <phoneticPr fontId="1"/>
  </si>
  <si>
    <t>6-2</t>
    <phoneticPr fontId="1"/>
  </si>
  <si>
    <t>7-2</t>
    <phoneticPr fontId="1"/>
  </si>
  <si>
    <t>8-2</t>
    <phoneticPr fontId="1"/>
  </si>
  <si>
    <t>9-2</t>
    <phoneticPr fontId="1"/>
  </si>
  <si>
    <t>10-2</t>
    <phoneticPr fontId="1"/>
  </si>
  <si>
    <t>1-3</t>
    <phoneticPr fontId="1"/>
  </si>
  <si>
    <t>3-3</t>
    <phoneticPr fontId="1"/>
  </si>
  <si>
    <t>4-3</t>
    <phoneticPr fontId="1"/>
  </si>
  <si>
    <t>5-3</t>
    <phoneticPr fontId="1"/>
  </si>
  <si>
    <t>6-3</t>
    <phoneticPr fontId="1"/>
  </si>
  <si>
    <t>7-3</t>
    <phoneticPr fontId="1"/>
  </si>
  <si>
    <t>8-3</t>
    <phoneticPr fontId="1"/>
  </si>
  <si>
    <t>9-3</t>
    <phoneticPr fontId="1"/>
  </si>
  <si>
    <t>10-3</t>
    <phoneticPr fontId="1"/>
  </si>
  <si>
    <t>1-4</t>
    <phoneticPr fontId="1"/>
  </si>
  <si>
    <t>3-4</t>
    <phoneticPr fontId="1"/>
  </si>
  <si>
    <t>4-4</t>
    <phoneticPr fontId="1"/>
  </si>
  <si>
    <t>5-4</t>
    <phoneticPr fontId="1"/>
  </si>
  <si>
    <t>6-4</t>
    <phoneticPr fontId="1"/>
  </si>
  <si>
    <t>7-4</t>
    <phoneticPr fontId="1"/>
  </si>
  <si>
    <t>8-4</t>
    <phoneticPr fontId="1"/>
  </si>
  <si>
    <t>9-4</t>
    <phoneticPr fontId="1"/>
  </si>
  <si>
    <t>10-4</t>
    <phoneticPr fontId="1"/>
  </si>
  <si>
    <t>3-5</t>
    <phoneticPr fontId="1"/>
  </si>
  <si>
    <t>4-5</t>
    <phoneticPr fontId="1"/>
  </si>
  <si>
    <t>5-5</t>
    <phoneticPr fontId="1"/>
  </si>
  <si>
    <t>6-5</t>
    <phoneticPr fontId="1"/>
  </si>
  <si>
    <t>7-5</t>
    <phoneticPr fontId="1"/>
  </si>
  <si>
    <t>8-5</t>
    <phoneticPr fontId="1"/>
  </si>
  <si>
    <t>9-5</t>
    <phoneticPr fontId="1"/>
  </si>
  <si>
    <t>10-5</t>
    <phoneticPr fontId="1"/>
  </si>
  <si>
    <t>実績報告額</t>
    <rPh sb="0" eb="4">
      <t>ジッセキホウコク</t>
    </rPh>
    <rPh sb="4" eb="5">
      <t>ガク</t>
    </rPh>
    <phoneticPr fontId="3"/>
  </si>
  <si>
    <t>Ｏ.実績報告額
（Ｍ×Ｎ）</t>
    <rPh sb="2" eb="6">
      <t>ジッセキホウコク</t>
    </rPh>
    <rPh sb="6" eb="7">
      <t>ガク</t>
    </rPh>
    <phoneticPr fontId="3"/>
  </si>
  <si>
    <t>Ｐ.既交付決定額</t>
    <rPh sb="2" eb="5">
      <t>キコウフ</t>
    </rPh>
    <rPh sb="5" eb="8">
      <t>ケッテイガク</t>
    </rPh>
    <phoneticPr fontId="1"/>
  </si>
  <si>
    <t>3.調整後補助確定額
※県記載欄</t>
    <rPh sb="2" eb="5">
      <t>チョウセイゴ</t>
    </rPh>
    <rPh sb="5" eb="7">
      <t>ホジョ</t>
    </rPh>
    <rPh sb="7" eb="9">
      <t>カクテイ</t>
    </rPh>
    <rPh sb="9" eb="10">
      <t>ガク</t>
    </rPh>
    <phoneticPr fontId="3"/>
  </si>
  <si>
    <t>Ｑ.差引額
（P-O）</t>
    <rPh sb="2" eb="4">
      <t>サシヒキ</t>
    </rPh>
    <rPh sb="4" eb="5">
      <t>ガク</t>
    </rPh>
    <phoneticPr fontId="3"/>
  </si>
  <si>
    <t>Ｒ.確定見込み額
（OとP比較後）</t>
    <rPh sb="2" eb="4">
      <t>カクテイ</t>
    </rPh>
    <rPh sb="4" eb="6">
      <t>ミコ</t>
    </rPh>
    <rPh sb="7" eb="8">
      <t>ガク</t>
    </rPh>
    <rPh sb="13" eb="15">
      <t>ヒカク</t>
    </rPh>
    <rPh sb="15" eb="16">
      <t>ゴ</t>
    </rPh>
    <phoneticPr fontId="3"/>
  </si>
  <si>
    <t xml:space="preserve"> (注)  １ Ｋ欄に千円未満の端数が生じた場合は切り捨てること。
　　　 ２ Ｌ欄は、「移乗介護」及び「入浴支援」については1,000,000円、それ以外は300,000円とする。
       ３ 見守り機器の導入に伴う通信環境整備はICT機器として扱いますので、見守り機器と見守り機器の導入に   
          伴う通信環境整備の申請を同時に行う場合は、パッケージ型導入支援で申請を行ってください。</t>
    <phoneticPr fontId="3"/>
  </si>
  <si>
    <t>Ｎ.台数</t>
    <rPh sb="2" eb="4">
      <t>ダイスウ</t>
    </rPh>
    <phoneticPr fontId="1"/>
  </si>
  <si>
    <t>（別紙５）</t>
    <rPh sb="1" eb="3">
      <t>ベッシ</t>
    </rPh>
    <phoneticPr fontId="1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</si>
  <si>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</si>
  <si>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Ａ.介護保険
事業所番号</t>
    <rPh sb="2" eb="4">
      <t>カイゴ</t>
    </rPh>
    <rPh sb="4" eb="6">
      <t>ホケン</t>
    </rPh>
    <rPh sb="7" eb="10">
      <t>ジギョウショ</t>
    </rPh>
    <rPh sb="10" eb="12">
      <t>バンゴウ</t>
    </rPh>
    <phoneticPr fontId="1"/>
  </si>
  <si>
    <t>Ｉ.ロボットの種別
（リストから選択）</t>
    <rPh sb="7" eb="9">
      <t>シュベツ</t>
    </rPh>
    <rPh sb="16" eb="18">
      <t>センタク</t>
    </rPh>
    <phoneticPr fontId="1"/>
  </si>
  <si>
    <t>令和６年度千葉県介護テクノロジー定着支援事業補助金　精算額調書（介護ロボット総表）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8">
      <t>セイサン</t>
    </rPh>
    <rPh sb="28" eb="29">
      <t>ガク</t>
    </rPh>
    <rPh sb="29" eb="31">
      <t>チョウショ</t>
    </rPh>
    <rPh sb="32" eb="34">
      <t>カイゴ</t>
    </rPh>
    <rPh sb="38" eb="40">
      <t>ソウヒョウ</t>
    </rPh>
    <phoneticPr fontId="1"/>
  </si>
  <si>
    <t>令和６年度千葉県介護テクノロジー定着支援事業補助金　精算額調書（介護ロボット個票１）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</si>
  <si>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精算額調書（介護ロボット個票２）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</si>
  <si>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精算額調書（介護ロボット個票３）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</si>
  <si>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精算額調書（介護ロボット個票４）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</si>
  <si>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精算額調書（介護ロボット個票５）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</si>
  <si>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精算額調書（介護ロボット個票６）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</si>
  <si>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精算額調書（介護ロボット個票７）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</si>
  <si>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精算額調書（介護ロボット個票８）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</si>
  <si>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精算額調書（介護ロボット個票９）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</si>
  <si>
    <t>令和６年度千葉県介護テクノロジー定着支援事業補助金　精算額調書（介護ロボット個票１０）</t>
    <rPh sb="0" eb="2">
      <t>レイワ</t>
    </rPh>
    <rPh sb="3" eb="5">
      <t>ネンド</t>
    </rPh>
    <rPh sb="5" eb="8">
      <t>チバケン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5">
      <t>ホジョキン</t>
    </rPh>
    <rPh sb="26" eb="29">
      <t>セイサンガク</t>
    </rPh>
    <rPh sb="29" eb="31">
      <t>チョウショ</t>
    </rPh>
    <rPh sb="32" eb="34">
      <t>カイゴ</t>
    </rPh>
    <rPh sb="38" eb="40">
      <t>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</si>
</sst>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sz val="2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4" fillId="0" borderId="0" xfId="0" applyFont="1">
      <alignment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6" xfId="3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9" fillId="0" borderId="32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6" fillId="0" borderId="24" xfId="0" applyNumberFormat="1" applyFont="1" applyBorder="1" applyAlignment="1">
      <alignment horizontal="right" vertical="center"/>
    </xf>
    <xf numFmtId="38" fontId="4" fillId="0" borderId="0" xfId="3" applyFont="1">
      <alignment vertical="center"/>
    </xf>
    <xf numFmtId="38" fontId="6" fillId="0" borderId="28" xfId="3" applyFont="1" applyBorder="1" applyAlignment="1">
      <alignment horizontal="center" vertical="center" wrapText="1"/>
    </xf>
    <xf numFmtId="38" fontId="7" fillId="0" borderId="0" xfId="3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/>
    </xf>
    <xf numFmtId="38" fontId="6" fillId="0" borderId="0" xfId="3" applyFo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38" fontId="6" fillId="3" borderId="0" xfId="3" applyFont="1" applyFill="1" applyAlignment="1">
      <alignment horizontal="center" vertical="center"/>
    </xf>
    <xf numFmtId="38" fontId="6" fillId="3" borderId="0" xfId="3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8" fontId="5" fillId="0" borderId="1" xfId="3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right" vertical="center"/>
    </xf>
    <xf numFmtId="38" fontId="5" fillId="0" borderId="15" xfId="3" applyFont="1" applyBorder="1" applyAlignment="1">
      <alignment horizontal="right" vertical="center"/>
    </xf>
    <xf numFmtId="38" fontId="5" fillId="0" borderId="16" xfId="3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38" fontId="5" fillId="0" borderId="2" xfId="3" applyFont="1" applyBorder="1" applyAlignment="1">
      <alignment horizontal="right" vertical="center"/>
    </xf>
    <xf numFmtId="0" fontId="6" fillId="0" borderId="43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38" fontId="10" fillId="0" borderId="0" xfId="3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3" borderId="14" xfId="0" applyFont="1" applyFill="1" applyBorder="1">
      <alignment vertical="center"/>
    </xf>
    <xf numFmtId="38" fontId="13" fillId="3" borderId="42" xfId="3" applyFont="1" applyFill="1" applyBorder="1">
      <alignment vertical="center"/>
    </xf>
    <xf numFmtId="0" fontId="13" fillId="2" borderId="39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176" fontId="13" fillId="2" borderId="2" xfId="0" applyNumberFormat="1" applyFont="1" applyFill="1" applyBorder="1" applyAlignment="1">
      <alignment horizontal="right" vertical="center"/>
    </xf>
    <xf numFmtId="38" fontId="13" fillId="0" borderId="6" xfId="3" applyFont="1" applyBorder="1" applyAlignment="1">
      <alignment horizontal="right" vertical="center"/>
    </xf>
    <xf numFmtId="0" fontId="13" fillId="2" borderId="45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176" fontId="13" fillId="2" borderId="10" xfId="0" applyNumberFormat="1" applyFont="1" applyFill="1" applyBorder="1" applyAlignment="1">
      <alignment horizontal="right" vertical="center"/>
    </xf>
    <xf numFmtId="38" fontId="13" fillId="0" borderId="11" xfId="3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8" fontId="13" fillId="0" borderId="40" xfId="0" applyNumberFormat="1" applyFont="1" applyBorder="1">
      <alignment vertical="center"/>
    </xf>
    <xf numFmtId="38" fontId="13" fillId="2" borderId="9" xfId="0" applyNumberFormat="1" applyFont="1" applyFill="1" applyBorder="1">
      <alignment vertical="center"/>
    </xf>
    <xf numFmtId="38" fontId="13" fillId="0" borderId="10" xfId="0" applyNumberFormat="1" applyFont="1" applyBorder="1">
      <alignment vertical="center"/>
    </xf>
    <xf numFmtId="38" fontId="13" fillId="0" borderId="11" xfId="0" applyNumberFormat="1" applyFont="1" applyBorder="1">
      <alignment vertical="center"/>
    </xf>
    <xf numFmtId="0" fontId="10" fillId="0" borderId="4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10" fillId="0" borderId="36" xfId="0" applyNumberFormat="1" applyFont="1" applyBorder="1" applyAlignment="1">
      <alignment horizontal="right" vertical="center"/>
    </xf>
    <xf numFmtId="38" fontId="10" fillId="0" borderId="33" xfId="3" applyFont="1" applyBorder="1" applyAlignment="1">
      <alignment horizontal="right" vertical="center"/>
    </xf>
    <xf numFmtId="3" fontId="10" fillId="0" borderId="26" xfId="0" applyNumberFormat="1" applyFont="1" applyBorder="1">
      <alignment vertical="center"/>
    </xf>
    <xf numFmtId="38" fontId="10" fillId="0" borderId="30" xfId="3" applyFont="1" applyBorder="1">
      <alignment vertical="center"/>
    </xf>
    <xf numFmtId="3" fontId="10" fillId="0" borderId="1" xfId="0" applyNumberFormat="1" applyFont="1" applyBorder="1" applyAlignment="1">
      <alignment horizontal="right" vertical="center"/>
    </xf>
    <xf numFmtId="38" fontId="10" fillId="0" borderId="13" xfId="3" applyFont="1" applyBorder="1" applyAlignment="1">
      <alignment horizontal="right" vertical="center"/>
    </xf>
    <xf numFmtId="0" fontId="10" fillId="0" borderId="4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3" fontId="10" fillId="0" borderId="15" xfId="0" applyNumberFormat="1" applyFont="1" applyBorder="1" applyAlignment="1">
      <alignment horizontal="right" vertical="center"/>
    </xf>
    <xf numFmtId="38" fontId="10" fillId="0" borderId="16" xfId="3" applyFont="1" applyBorder="1" applyAlignment="1">
      <alignment horizontal="right" vertical="center"/>
    </xf>
    <xf numFmtId="38" fontId="10" fillId="0" borderId="11" xfId="3" applyFont="1" applyBorder="1">
      <alignment vertical="center"/>
    </xf>
    <xf numFmtId="38" fontId="4" fillId="4" borderId="7" xfId="3" applyFont="1" applyFill="1" applyBorder="1" applyAlignment="1">
      <alignment horizontal="center" vertical="center"/>
    </xf>
    <xf numFmtId="38" fontId="4" fillId="4" borderId="17" xfId="3" applyFont="1" applyFill="1" applyBorder="1" applyAlignment="1">
      <alignment horizontal="center" vertical="center"/>
    </xf>
    <xf numFmtId="38" fontId="4" fillId="4" borderId="9" xfId="3" applyFont="1" applyFill="1" applyBorder="1" applyAlignment="1">
      <alignment horizontal="center" vertical="center"/>
    </xf>
    <xf numFmtId="38" fontId="5" fillId="4" borderId="8" xfId="3" applyFont="1" applyFill="1" applyBorder="1" applyAlignment="1">
      <alignment horizontal="center" vertical="center"/>
    </xf>
    <xf numFmtId="38" fontId="5" fillId="4" borderId="18" xfId="3" applyFont="1" applyFill="1" applyBorder="1" applyAlignment="1">
      <alignment horizontal="center" vertical="center"/>
    </xf>
    <xf numFmtId="38" fontId="5" fillId="4" borderId="11" xfId="3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9" fillId="4" borderId="5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38" fontId="10" fillId="4" borderId="6" xfId="0" applyNumberFormat="1" applyFont="1" applyFill="1" applyBorder="1" applyAlignment="1">
      <alignment horizontal="center" vertical="center"/>
    </xf>
    <xf numFmtId="38" fontId="10" fillId="4" borderId="13" xfId="0" applyNumberFormat="1" applyFont="1" applyFill="1" applyBorder="1" applyAlignment="1">
      <alignment horizontal="center" vertical="center"/>
    </xf>
    <xf numFmtId="38" fontId="10" fillId="4" borderId="16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70702</xdr:colOff>
      <xdr:row>16</xdr:row>
      <xdr:rowOff>98612</xdr:rowOff>
    </xdr:from>
    <xdr:to>
      <xdr:col>6</xdr:col>
      <xdr:colOff>542100</xdr:colOff>
      <xdr:row>22</xdr:row>
      <xdr:rowOff>89647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4E38AE4-D7FF-45EB-AC1D-B2A0CC977804}"/>
            </a:ext>
          </a:extLst>
        </xdr:cNvPr>
        <xdr:cNvSpPr/>
      </xdr:nvSpPr>
      <xdr:spPr>
        <a:xfrm>
          <a:off x="563761" y="8803341"/>
          <a:ext cx="9830551" cy="101301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296135</xdr:colOff>
      <xdr:row>16</xdr:row>
      <xdr:rowOff>68386</xdr:rowOff>
    </xdr:from>
    <xdr:to>
      <xdr:col>6</xdr:col>
      <xdr:colOff>273539</xdr:colOff>
      <xdr:row>22</xdr:row>
      <xdr:rowOff>97692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E102199-1AC4-4AB0-BD99-B8CF729325D9}"/>
            </a:ext>
          </a:extLst>
        </xdr:cNvPr>
        <xdr:cNvSpPr/>
      </xdr:nvSpPr>
      <xdr:spPr>
        <a:xfrm>
          <a:off x="296135" y="8382001"/>
          <a:ext cx="9678250" cy="102576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455865</xdr:colOff>
      <xdr:row>16</xdr:row>
      <xdr:rowOff>88757</xdr:rowOff>
    </xdr:from>
    <xdr:to>
      <xdr:col>6</xdr:col>
      <xdr:colOff>431077</xdr:colOff>
      <xdr:row>22</xdr:row>
      <xdr:rowOff>64265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AD2C377-5716-4147-969F-4A0512AFED16}"/>
            </a:ext>
          </a:extLst>
        </xdr:cNvPr>
        <xdr:cNvSpPr/>
      </xdr:nvSpPr>
      <xdr:spPr>
        <a:xfrm>
          <a:off x="455865" y="7534323"/>
          <a:ext cx="10101549" cy="9670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16</xdr:row>
      <xdr:rowOff>33674</xdr:rowOff>
    </xdr:from>
    <xdr:to>
      <xdr:col>6</xdr:col>
      <xdr:colOff>311727</xdr:colOff>
      <xdr:row>22</xdr:row>
      <xdr:rowOff>102220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B51A6000-9FCC-4BB2-B643-1C04B14D0A05}"/>
            </a:ext>
          </a:extLst>
        </xdr:cNvPr>
        <xdr:cNvSpPr/>
      </xdr:nvSpPr>
      <xdr:spPr>
        <a:xfrm>
          <a:off x="336515" y="9456454"/>
          <a:ext cx="10448066" cy="107215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70702</xdr:colOff>
      <xdr:row>16</xdr:row>
      <xdr:rowOff>131140</xdr:rowOff>
    </xdr:from>
    <xdr:to>
      <xdr:col>6</xdr:col>
      <xdr:colOff>542100</xdr:colOff>
      <xdr:row>22</xdr:row>
      <xdr:rowOff>32517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753DFCD3-C598-4C8D-A046-C70388B73617}"/>
            </a:ext>
          </a:extLst>
        </xdr:cNvPr>
        <xdr:cNvSpPr/>
      </xdr:nvSpPr>
      <xdr:spPr>
        <a:xfrm>
          <a:off x="566002" y="8840800"/>
          <a:ext cx="9828758" cy="90721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16</xdr:row>
      <xdr:rowOff>33674</xdr:rowOff>
    </xdr:from>
    <xdr:to>
      <xdr:col>6</xdr:col>
      <xdr:colOff>311727</xdr:colOff>
      <xdr:row>22</xdr:row>
      <xdr:rowOff>100988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8B346FDC-E979-4D87-AAB4-67F0CA953020}"/>
            </a:ext>
          </a:extLst>
        </xdr:cNvPr>
        <xdr:cNvSpPr/>
      </xdr:nvSpPr>
      <xdr:spPr>
        <a:xfrm>
          <a:off x="336515" y="7479240"/>
          <a:ext cx="10312706" cy="105883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474654</xdr:colOff>
      <xdr:row>16</xdr:row>
      <xdr:rowOff>110168</xdr:rowOff>
    </xdr:from>
    <xdr:to>
      <xdr:col>6</xdr:col>
      <xdr:colOff>450293</xdr:colOff>
      <xdr:row>22</xdr:row>
      <xdr:rowOff>69239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31A2D973-0507-4624-BDD8-29A28F521A9E}"/>
            </a:ext>
          </a:extLst>
        </xdr:cNvPr>
        <xdr:cNvSpPr/>
      </xdr:nvSpPr>
      <xdr:spPr>
        <a:xfrm>
          <a:off x="474654" y="9704023"/>
          <a:ext cx="10258049" cy="95058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417835</xdr:colOff>
      <xdr:row>16</xdr:row>
      <xdr:rowOff>92928</xdr:rowOff>
    </xdr:from>
    <xdr:to>
      <xdr:col>6</xdr:col>
      <xdr:colOff>389700</xdr:colOff>
      <xdr:row>22</xdr:row>
      <xdr:rowOff>114500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BCBFE68C-C0D4-4724-9638-7A644452214B}"/>
            </a:ext>
          </a:extLst>
        </xdr:cNvPr>
        <xdr:cNvSpPr/>
      </xdr:nvSpPr>
      <xdr:spPr>
        <a:xfrm>
          <a:off x="417835" y="9348440"/>
          <a:ext cx="10230987" cy="102518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370382</xdr:colOff>
      <xdr:row>16</xdr:row>
      <xdr:rowOff>84474</xdr:rowOff>
    </xdr:from>
    <xdr:to>
      <xdr:col>6</xdr:col>
      <xdr:colOff>345594</xdr:colOff>
      <xdr:row>22</xdr:row>
      <xdr:rowOff>76200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0F3F166-00CC-4F23-84A4-8F3A60998675}"/>
            </a:ext>
          </a:extLst>
        </xdr:cNvPr>
        <xdr:cNvSpPr/>
      </xdr:nvSpPr>
      <xdr:spPr>
        <a:xfrm>
          <a:off x="370382" y="7543607"/>
          <a:ext cx="10202945" cy="1007726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336515</xdr:colOff>
      <xdr:row>16</xdr:row>
      <xdr:rowOff>33674</xdr:rowOff>
    </xdr:from>
    <xdr:to>
      <xdr:col>6</xdr:col>
      <xdr:colOff>311727</xdr:colOff>
      <xdr:row>22</xdr:row>
      <xdr:rowOff>100988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81A046B9-8A3B-44E6-B3D2-B2A7BAA97DE3}"/>
            </a:ext>
          </a:extLst>
        </xdr:cNvPr>
        <xdr:cNvSpPr/>
      </xdr:nvSpPr>
      <xdr:spPr>
        <a:xfrm>
          <a:off x="336515" y="7479240"/>
          <a:ext cx="10055646" cy="105883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showZeros="0" tabSelected="1" view="pageBreakPreview" zoomScale="90" zoomScaleNormal="85" zoomScaleSheetLayoutView="90" workbookViewId="0">
      <selection activeCell="B2" sqref="B2:I2"/>
    </sheetView>
  </sheetViews>
  <sheetFormatPr defaultColWidth="9" defaultRowHeight="14.4" x14ac:dyDescent="0.2"/>
  <cols>
    <col min="1" max="1" width="7.6640625" style="2" customWidth="1"/>
    <col min="2" max="2" width="20.88671875" style="2" customWidth="1"/>
    <col min="3" max="3" width="22.44140625" style="2" customWidth="1"/>
    <col min="4" max="4" width="21.109375" style="2" customWidth="1"/>
    <col min="5" max="5" width="22" style="2" customWidth="1"/>
    <col min="6" max="6" width="23.33203125" style="14" customWidth="1"/>
    <col min="7" max="8" width="20.77734375" style="25" customWidth="1"/>
    <col min="9" max="9" width="25" style="25" customWidth="1"/>
    <col min="10" max="10" width="18.109375" style="25" customWidth="1"/>
    <col min="11" max="11" width="22.21875" style="25" customWidth="1"/>
    <col min="12" max="12" width="20.5546875" style="25" customWidth="1"/>
    <col min="13" max="13" width="10.5546875" style="25" bestFit="1" customWidth="1"/>
    <col min="14" max="14" width="13.33203125" style="35" customWidth="1"/>
    <col min="15" max="15" width="16.109375" style="25" customWidth="1"/>
    <col min="16" max="16" width="21.21875" style="32" customWidth="1"/>
    <col min="17" max="17" width="21.44140625" style="2" customWidth="1"/>
    <col min="18" max="18" width="13.88671875" style="2" customWidth="1"/>
    <col min="19" max="19" width="21.21875" style="2" customWidth="1"/>
    <col min="20" max="16384" width="9" style="2"/>
  </cols>
  <sheetData>
    <row r="1" spans="1:18" ht="21" customHeight="1" x14ac:dyDescent="0.2">
      <c r="A1" s="6" t="s">
        <v>183</v>
      </c>
      <c r="R1" s="7"/>
    </row>
    <row r="2" spans="1:18" ht="21" x14ac:dyDescent="0.2">
      <c r="B2" s="128" t="s">
        <v>187</v>
      </c>
      <c r="C2" s="128"/>
      <c r="D2" s="128"/>
      <c r="E2" s="128"/>
      <c r="F2" s="128"/>
      <c r="G2" s="128"/>
      <c r="H2" s="128"/>
      <c r="I2" s="128"/>
      <c r="J2" s="23"/>
      <c r="K2" s="23"/>
      <c r="L2" s="23"/>
      <c r="N2" s="23"/>
    </row>
    <row r="3" spans="1:18" ht="21.6" thickBot="1" x14ac:dyDescent="0.25">
      <c r="C3" s="23"/>
      <c r="D3" s="23"/>
      <c r="E3" s="23"/>
      <c r="F3" s="23"/>
      <c r="G3" s="23"/>
      <c r="H3" s="23"/>
      <c r="I3" s="23"/>
      <c r="J3" s="23"/>
      <c r="K3" s="23"/>
      <c r="L3" s="23"/>
      <c r="N3" s="23"/>
    </row>
    <row r="4" spans="1:18" ht="33.6" customHeight="1" thickBot="1" x14ac:dyDescent="0.25">
      <c r="C4" s="23"/>
      <c r="D4" s="23"/>
      <c r="E4" s="23"/>
      <c r="F4" s="23"/>
      <c r="G4" s="23"/>
      <c r="H4" s="124" t="s">
        <v>17</v>
      </c>
      <c r="I4" s="125"/>
      <c r="J4" s="47"/>
      <c r="L4" s="23"/>
      <c r="N4" s="23"/>
    </row>
    <row r="5" spans="1:18" ht="49.8" customHeight="1" thickBot="1" x14ac:dyDescent="0.25">
      <c r="C5" s="23"/>
      <c r="D5" s="23"/>
      <c r="E5" s="23"/>
      <c r="F5" s="23"/>
      <c r="G5" s="23"/>
      <c r="H5" s="126"/>
      <c r="I5" s="127"/>
      <c r="J5" s="47"/>
      <c r="L5" s="23"/>
      <c r="N5" s="23"/>
    </row>
    <row r="6" spans="1:18" ht="15" thickBot="1" x14ac:dyDescent="0.25"/>
    <row r="7" spans="1:18" ht="66.75" customHeight="1" thickBot="1" x14ac:dyDescent="0.25">
      <c r="A7" s="18" t="s">
        <v>13</v>
      </c>
      <c r="B7" s="26" t="s">
        <v>184</v>
      </c>
      <c r="C7" s="28" t="s">
        <v>15</v>
      </c>
      <c r="D7" s="28" t="s">
        <v>16</v>
      </c>
      <c r="E7" s="27" t="s">
        <v>90</v>
      </c>
      <c r="F7" s="28" t="s">
        <v>18</v>
      </c>
      <c r="G7" s="27" t="s">
        <v>0</v>
      </c>
      <c r="H7" s="28" t="s">
        <v>74</v>
      </c>
      <c r="I7" s="33" t="s">
        <v>175</v>
      </c>
      <c r="J7" s="2"/>
      <c r="K7" s="2"/>
      <c r="L7" s="2"/>
      <c r="M7" s="2"/>
      <c r="N7" s="2"/>
      <c r="O7" s="2"/>
      <c r="P7" s="2"/>
    </row>
    <row r="8" spans="1:18" ht="48" customHeight="1" x14ac:dyDescent="0.2">
      <c r="A8" s="24">
        <v>1</v>
      </c>
      <c r="B8" s="103">
        <f>県作業用!B6</f>
        <v>0</v>
      </c>
      <c r="C8" s="104">
        <f>県作業用!C6</f>
        <v>0</v>
      </c>
      <c r="D8" s="105">
        <f>県作業用!D6</f>
        <v>0</v>
      </c>
      <c r="E8" s="104">
        <f>県作業用!E6</f>
        <v>0</v>
      </c>
      <c r="F8" s="104">
        <f>県作業用!F6</f>
        <v>0</v>
      </c>
      <c r="G8" s="105">
        <f>県作業用!G6</f>
        <v>0</v>
      </c>
      <c r="H8" s="106">
        <f>個票1!$H$15</f>
        <v>0</v>
      </c>
      <c r="I8" s="107">
        <f>個票1!$L$15</f>
        <v>0</v>
      </c>
      <c r="J8" s="2"/>
      <c r="K8" s="2"/>
      <c r="L8" s="2"/>
      <c r="M8" s="2"/>
      <c r="N8" s="2"/>
      <c r="O8" s="2"/>
      <c r="P8" s="2"/>
    </row>
    <row r="9" spans="1:18" ht="48" customHeight="1" x14ac:dyDescent="0.2">
      <c r="A9" s="15">
        <v>2</v>
      </c>
      <c r="B9" s="103">
        <f>県作業用!B7</f>
        <v>0</v>
      </c>
      <c r="C9" s="104">
        <f>県作業用!C7</f>
        <v>0</v>
      </c>
      <c r="D9" s="105">
        <f>県作業用!D7</f>
        <v>0</v>
      </c>
      <c r="E9" s="104">
        <f>県作業用!E7</f>
        <v>0</v>
      </c>
      <c r="F9" s="104">
        <f>県作業用!F7</f>
        <v>0</v>
      </c>
      <c r="G9" s="105">
        <f>県作業用!G7</f>
        <v>0</v>
      </c>
      <c r="H9" s="108">
        <f>個票2!H15</f>
        <v>0</v>
      </c>
      <c r="I9" s="109">
        <f>個票2!$J$15</f>
        <v>0</v>
      </c>
      <c r="J9" s="2"/>
      <c r="K9" s="2"/>
      <c r="L9" s="2"/>
      <c r="M9" s="2"/>
      <c r="N9" s="2"/>
      <c r="O9" s="2"/>
      <c r="P9" s="2"/>
    </row>
    <row r="10" spans="1:18" ht="48" customHeight="1" x14ac:dyDescent="0.2">
      <c r="A10" s="15">
        <v>3</v>
      </c>
      <c r="B10" s="103">
        <f>県作業用!B8</f>
        <v>0</v>
      </c>
      <c r="C10" s="104">
        <f>県作業用!C8</f>
        <v>0</v>
      </c>
      <c r="D10" s="105">
        <f>県作業用!D8</f>
        <v>0</v>
      </c>
      <c r="E10" s="104">
        <f>県作業用!E8</f>
        <v>0</v>
      </c>
      <c r="F10" s="104">
        <f>県作業用!F8</f>
        <v>0</v>
      </c>
      <c r="G10" s="105">
        <f>県作業用!G8</f>
        <v>0</v>
      </c>
      <c r="H10" s="108">
        <f>個票3!$H$15</f>
        <v>0</v>
      </c>
      <c r="I10" s="109">
        <f>個票3!$J$15</f>
        <v>0</v>
      </c>
      <c r="J10" s="2"/>
      <c r="K10" s="2"/>
      <c r="L10" s="2"/>
      <c r="M10" s="2"/>
      <c r="N10" s="2"/>
      <c r="O10" s="2"/>
      <c r="P10" s="2"/>
    </row>
    <row r="11" spans="1:18" ht="48" customHeight="1" x14ac:dyDescent="0.2">
      <c r="A11" s="15">
        <v>4</v>
      </c>
      <c r="B11" s="103">
        <f>県作業用!B9</f>
        <v>0</v>
      </c>
      <c r="C11" s="104">
        <f>県作業用!C9</f>
        <v>0</v>
      </c>
      <c r="D11" s="105">
        <f>県作業用!D9</f>
        <v>0</v>
      </c>
      <c r="E11" s="104">
        <f>県作業用!E9</f>
        <v>0</v>
      </c>
      <c r="F11" s="104">
        <f>県作業用!F9</f>
        <v>0</v>
      </c>
      <c r="G11" s="105">
        <f>県作業用!G9</f>
        <v>0</v>
      </c>
      <c r="H11" s="110">
        <f>個票4!$H$15</f>
        <v>0</v>
      </c>
      <c r="I11" s="111">
        <f>個票4!$J$15</f>
        <v>0</v>
      </c>
      <c r="J11" s="2"/>
      <c r="K11" s="2"/>
      <c r="L11" s="2"/>
      <c r="M11" s="2"/>
      <c r="N11" s="2"/>
      <c r="O11" s="2"/>
      <c r="P11" s="2"/>
    </row>
    <row r="12" spans="1:18" ht="48" customHeight="1" x14ac:dyDescent="0.2">
      <c r="A12" s="15">
        <v>5</v>
      </c>
      <c r="B12" s="103">
        <f>県作業用!B10</f>
        <v>0</v>
      </c>
      <c r="C12" s="104">
        <f>県作業用!C10</f>
        <v>0</v>
      </c>
      <c r="D12" s="105">
        <f>県作業用!D10</f>
        <v>0</v>
      </c>
      <c r="E12" s="104">
        <f>県作業用!E10</f>
        <v>0</v>
      </c>
      <c r="F12" s="104">
        <f>県作業用!F10</f>
        <v>0</v>
      </c>
      <c r="G12" s="105">
        <f>県作業用!G10</f>
        <v>0</v>
      </c>
      <c r="H12" s="110">
        <f>個票5!$H$15</f>
        <v>0</v>
      </c>
      <c r="I12" s="111">
        <f>個票5!$J$15</f>
        <v>0</v>
      </c>
      <c r="J12" s="2"/>
      <c r="K12" s="2"/>
      <c r="L12" s="2"/>
      <c r="M12" s="2"/>
      <c r="N12" s="2"/>
      <c r="O12" s="2"/>
      <c r="P12" s="2"/>
    </row>
    <row r="13" spans="1:18" ht="48" customHeight="1" x14ac:dyDescent="0.2">
      <c r="A13" s="15">
        <v>6</v>
      </c>
      <c r="B13" s="103">
        <f>県作業用!B11</f>
        <v>0</v>
      </c>
      <c r="C13" s="104">
        <f>県作業用!C11</f>
        <v>0</v>
      </c>
      <c r="D13" s="105">
        <f>県作業用!D11</f>
        <v>0</v>
      </c>
      <c r="E13" s="104">
        <f>県作業用!E11</f>
        <v>0</v>
      </c>
      <c r="F13" s="104">
        <f>県作業用!F11</f>
        <v>0</v>
      </c>
      <c r="G13" s="105">
        <f>県作業用!G11</f>
        <v>0</v>
      </c>
      <c r="H13" s="110">
        <f>個票6!$H$15</f>
        <v>0</v>
      </c>
      <c r="I13" s="111">
        <f>個票6!$J$15</f>
        <v>0</v>
      </c>
      <c r="J13" s="2"/>
      <c r="K13" s="2"/>
      <c r="L13" s="2"/>
      <c r="M13" s="2"/>
      <c r="N13" s="2"/>
      <c r="O13" s="2"/>
      <c r="P13" s="2"/>
    </row>
    <row r="14" spans="1:18" ht="48" customHeight="1" x14ac:dyDescent="0.2">
      <c r="A14" s="15">
        <v>7</v>
      </c>
      <c r="B14" s="103">
        <f>県作業用!B12</f>
        <v>0</v>
      </c>
      <c r="C14" s="104">
        <f>県作業用!C12</f>
        <v>0</v>
      </c>
      <c r="D14" s="105">
        <f>県作業用!D12</f>
        <v>0</v>
      </c>
      <c r="E14" s="104">
        <f>県作業用!E12</f>
        <v>0</v>
      </c>
      <c r="F14" s="104">
        <f>県作業用!F12</f>
        <v>0</v>
      </c>
      <c r="G14" s="105">
        <f>県作業用!G12</f>
        <v>0</v>
      </c>
      <c r="H14" s="110">
        <f>個票7!$H$15</f>
        <v>0</v>
      </c>
      <c r="I14" s="111">
        <f>個票7!$J$15</f>
        <v>0</v>
      </c>
      <c r="J14" s="2"/>
      <c r="K14" s="2"/>
      <c r="L14" s="2"/>
      <c r="M14" s="2"/>
      <c r="N14" s="2"/>
      <c r="O14" s="2"/>
      <c r="P14" s="2"/>
    </row>
    <row r="15" spans="1:18" ht="48" customHeight="1" x14ac:dyDescent="0.2">
      <c r="A15" s="15">
        <v>8</v>
      </c>
      <c r="B15" s="103">
        <f>県作業用!B13</f>
        <v>0</v>
      </c>
      <c r="C15" s="104">
        <f>県作業用!C13</f>
        <v>0</v>
      </c>
      <c r="D15" s="105">
        <f>県作業用!D13</f>
        <v>0</v>
      </c>
      <c r="E15" s="104">
        <f>県作業用!E13</f>
        <v>0</v>
      </c>
      <c r="F15" s="104">
        <f>県作業用!F13</f>
        <v>0</v>
      </c>
      <c r="G15" s="105">
        <f>県作業用!G13</f>
        <v>0</v>
      </c>
      <c r="H15" s="110">
        <f>個票8!$H$15</f>
        <v>0</v>
      </c>
      <c r="I15" s="111">
        <f>個票8!$J$15</f>
        <v>0</v>
      </c>
      <c r="J15" s="2"/>
      <c r="K15" s="2"/>
      <c r="L15" s="2"/>
      <c r="M15" s="2"/>
      <c r="N15" s="2"/>
      <c r="O15" s="2"/>
      <c r="P15" s="2"/>
    </row>
    <row r="16" spans="1:18" ht="48" customHeight="1" x14ac:dyDescent="0.2">
      <c r="A16" s="15">
        <v>9</v>
      </c>
      <c r="B16" s="103">
        <f>県作業用!B14</f>
        <v>0</v>
      </c>
      <c r="C16" s="104">
        <f>県作業用!C14</f>
        <v>0</v>
      </c>
      <c r="D16" s="105">
        <f>県作業用!D14</f>
        <v>0</v>
      </c>
      <c r="E16" s="104">
        <f>県作業用!E14</f>
        <v>0</v>
      </c>
      <c r="F16" s="104">
        <f>県作業用!F14</f>
        <v>0</v>
      </c>
      <c r="G16" s="105">
        <f>県作業用!G14</f>
        <v>0</v>
      </c>
      <c r="H16" s="110">
        <f>個票9!$H$15</f>
        <v>0</v>
      </c>
      <c r="I16" s="111">
        <f>個票9!$J$15</f>
        <v>0</v>
      </c>
      <c r="J16" s="2"/>
      <c r="K16" s="2"/>
      <c r="L16" s="2"/>
      <c r="M16" s="2"/>
      <c r="N16" s="2"/>
      <c r="O16" s="2"/>
      <c r="P16" s="2"/>
    </row>
    <row r="17" spans="1:19" ht="48" customHeight="1" thickBot="1" x14ac:dyDescent="0.25">
      <c r="A17" s="16">
        <v>10</v>
      </c>
      <c r="B17" s="112">
        <f>県作業用!B15</f>
        <v>0</v>
      </c>
      <c r="C17" s="113">
        <f>県作業用!C15</f>
        <v>0</v>
      </c>
      <c r="D17" s="114">
        <f>県作業用!D15</f>
        <v>0</v>
      </c>
      <c r="E17" s="113">
        <f>県作業用!E15</f>
        <v>0</v>
      </c>
      <c r="F17" s="113">
        <f>県作業用!F15</f>
        <v>0</v>
      </c>
      <c r="G17" s="114">
        <f>県作業用!G15</f>
        <v>0</v>
      </c>
      <c r="H17" s="115">
        <f>個票10!$H$15</f>
        <v>0</v>
      </c>
      <c r="I17" s="116">
        <f>個票10!$J$15</f>
        <v>0</v>
      </c>
      <c r="J17" s="2"/>
      <c r="K17" s="2"/>
      <c r="L17" s="2"/>
      <c r="M17" s="2"/>
      <c r="N17" s="2"/>
      <c r="O17" s="2"/>
      <c r="P17" s="2"/>
    </row>
    <row r="18" spans="1:19" ht="39.75" customHeight="1" thickBot="1" x14ac:dyDescent="0.25">
      <c r="A18" s="14"/>
      <c r="B18" s="25"/>
      <c r="C18" s="25"/>
      <c r="D18" s="30"/>
      <c r="E18" s="25"/>
      <c r="F18" s="25"/>
      <c r="G18" s="31" t="s">
        <v>91</v>
      </c>
      <c r="H18" s="79">
        <f>SUM(H8:H17)</f>
        <v>0</v>
      </c>
      <c r="I18" s="117">
        <f>SUM(I8:I17)</f>
        <v>0</v>
      </c>
      <c r="J18" s="2"/>
      <c r="K18" s="2"/>
      <c r="L18" s="2"/>
      <c r="M18" s="2"/>
      <c r="N18" s="2"/>
      <c r="O18" s="2"/>
      <c r="P18" s="2"/>
    </row>
    <row r="19" spans="1:19" ht="13.5" customHeight="1" thickBot="1" x14ac:dyDescent="0.25">
      <c r="M19" s="29"/>
      <c r="O19" s="29"/>
      <c r="P19" s="34"/>
      <c r="Q19" s="9"/>
      <c r="R19" s="10"/>
      <c r="S19" s="11"/>
    </row>
    <row r="20" spans="1:19" x14ac:dyDescent="0.2">
      <c r="H20" s="129" t="s">
        <v>88</v>
      </c>
      <c r="I20" s="132" t="s">
        <v>89</v>
      </c>
    </row>
    <row r="21" spans="1:19" x14ac:dyDescent="0.2">
      <c r="H21" s="130"/>
      <c r="I21" s="133"/>
    </row>
    <row r="22" spans="1:19" x14ac:dyDescent="0.2">
      <c r="H22" s="131"/>
      <c r="I22" s="134"/>
    </row>
    <row r="23" spans="1:19" x14ac:dyDescent="0.2">
      <c r="H23" s="118"/>
      <c r="I23" s="121"/>
    </row>
    <row r="24" spans="1:19" x14ac:dyDescent="0.2">
      <c r="H24" s="119"/>
      <c r="I24" s="122"/>
    </row>
    <row r="25" spans="1:19" ht="15" thickBot="1" x14ac:dyDescent="0.25">
      <c r="H25" s="120"/>
      <c r="I25" s="123"/>
    </row>
  </sheetData>
  <protectedRanges>
    <protectedRange sqref="H5" name="範囲1_2"/>
  </protectedRanges>
  <mergeCells count="7">
    <mergeCell ref="H23:H25"/>
    <mergeCell ref="I23:I25"/>
    <mergeCell ref="H4:I4"/>
    <mergeCell ref="H5:I5"/>
    <mergeCell ref="B2:I2"/>
    <mergeCell ref="H20:H22"/>
    <mergeCell ref="I20:I22"/>
  </mergeCells>
  <phoneticPr fontId="3"/>
  <printOptions verticalCentered="1"/>
  <pageMargins left="0.51181102362204722" right="0.11811023622047245" top="0.15748031496062992" bottom="0.15748031496062992" header="0.11811023622047245" footer="0.11811023622047245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212E-0A16-4034-AC9F-A09268593790}">
  <sheetPr>
    <pageSetUpPr fitToPage="1"/>
  </sheetPr>
  <dimension ref="A1:Q51"/>
  <sheetViews>
    <sheetView view="pageBreakPreview" zoomScale="83" zoomScaleNormal="85" zoomScaleSheetLayoutView="83" workbookViewId="0">
      <selection activeCell="D10" sqref="D10"/>
    </sheetView>
  </sheetViews>
  <sheetFormatPr defaultColWidth="9" defaultRowHeight="13.2" x14ac:dyDescent="0.2"/>
  <cols>
    <col min="1" max="1" width="7.21875" style="2" customWidth="1"/>
    <col min="2" max="2" width="24.44140625" style="2" customWidth="1"/>
    <col min="3" max="3" width="33.5546875" style="2" customWidth="1"/>
    <col min="4" max="4" width="28.88671875" style="2" customWidth="1"/>
    <col min="5" max="5" width="24.6640625" style="2" customWidth="1"/>
    <col min="6" max="6" width="28.109375" style="2" customWidth="1"/>
    <col min="7" max="7" width="30.77734375" style="2" customWidth="1"/>
    <col min="8" max="8" width="23" style="2" customWidth="1"/>
    <col min="9" max="9" width="18.88671875" style="2" customWidth="1"/>
    <col min="10" max="10" width="22.8867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1093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196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9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68.400000000000006" customHeight="1" x14ac:dyDescent="0.2">
      <c r="A10" s="41" t="s">
        <v>32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68.400000000000006" customHeight="1" x14ac:dyDescent="0.2">
      <c r="A11" s="41" t="s">
        <v>120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68.400000000000006" customHeight="1" x14ac:dyDescent="0.2">
      <c r="A12" s="41" t="s">
        <v>121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68.400000000000006" customHeight="1" thickBot="1" x14ac:dyDescent="0.25">
      <c r="A13" s="41" t="s">
        <v>122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68.400000000000006" customHeight="1" thickBot="1" x14ac:dyDescent="0.25">
      <c r="A14" s="43" t="s">
        <v>123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68.400000000000006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971D0268-E4C5-42DD-8978-5010B977F9AE}">
      <formula1>"有,無"</formula1>
    </dataValidation>
    <dataValidation type="list" allowBlank="1" showInputMessage="1" showErrorMessage="1" sqref="E7" xr:uid="{29CEBA67-5DD1-4238-8772-18880319BAEA}">
      <formula1>$M$17:$M$51</formula1>
    </dataValidation>
    <dataValidation type="list" allowBlank="1" showInputMessage="1" showErrorMessage="1" sqref="C10:C14" xr:uid="{5A9BE32C-B9AD-4554-96C9-13CA93C6A0CF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2748-94E3-4620-95D4-A6C0A3E27A73}">
  <sheetPr>
    <pageSetUpPr fitToPage="1"/>
  </sheetPr>
  <dimension ref="A1:Q51"/>
  <sheetViews>
    <sheetView view="pageBreakPreview" zoomScale="78" zoomScaleNormal="85" zoomScaleSheetLayoutView="78" workbookViewId="0">
      <selection activeCell="C10" sqref="C10"/>
    </sheetView>
  </sheetViews>
  <sheetFormatPr defaultColWidth="9" defaultRowHeight="13.2" x14ac:dyDescent="0.2"/>
  <cols>
    <col min="1" max="1" width="7.21875" style="2" customWidth="1"/>
    <col min="2" max="2" width="23.77734375" style="2" customWidth="1"/>
    <col min="3" max="3" width="33.109375" style="2" customWidth="1"/>
    <col min="4" max="4" width="27.109375" style="2" customWidth="1"/>
    <col min="5" max="5" width="23.21875" style="2" customWidth="1"/>
    <col min="6" max="6" width="27" style="2" customWidth="1"/>
    <col min="7" max="7" width="28" style="2" customWidth="1"/>
    <col min="8" max="8" width="21.5546875" style="2" customWidth="1"/>
    <col min="9" max="9" width="18.88671875" style="2" customWidth="1"/>
    <col min="10" max="10" width="21.5546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55468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197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10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68.400000000000006" customHeight="1" x14ac:dyDescent="0.2">
      <c r="A10" s="41" t="s">
        <v>31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68.400000000000006" customHeight="1" x14ac:dyDescent="0.2">
      <c r="A11" s="41" t="s">
        <v>124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68.400000000000006" customHeight="1" x14ac:dyDescent="0.2">
      <c r="A12" s="41" t="s">
        <v>125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68.400000000000006" customHeight="1" thickBot="1" x14ac:dyDescent="0.25">
      <c r="A13" s="41" t="s">
        <v>126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68.400000000000006" customHeight="1" thickBot="1" x14ac:dyDescent="0.25">
      <c r="A14" s="43" t="s">
        <v>127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68.400000000000006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0F07D04B-71FC-4C4D-9531-A6EA53B9C579}">
      <formula1>"有,無"</formula1>
    </dataValidation>
    <dataValidation type="list" allowBlank="1" showInputMessage="1" showErrorMessage="1" sqref="E7" xr:uid="{13D583F0-39CC-43B8-8ADE-3CE2D032DCF6}">
      <formula1>$M$17:$M$51</formula1>
    </dataValidation>
    <dataValidation type="list" allowBlank="1" showInputMessage="1" showErrorMessage="1" sqref="C10:C14" xr:uid="{384E7B67-1C3C-498D-AABB-C9EF5EBD01EF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C330-1FF5-412C-9493-CD0610AD1C6C}">
  <sheetPr>
    <pageSetUpPr fitToPage="1"/>
  </sheetPr>
  <dimension ref="A1:BA15"/>
  <sheetViews>
    <sheetView showZeros="0" view="pageBreakPreview" zoomScale="73" zoomScaleNormal="85" zoomScaleSheetLayoutView="73" workbookViewId="0">
      <selection activeCell="H8" sqref="H8"/>
    </sheetView>
  </sheetViews>
  <sheetFormatPr defaultColWidth="9" defaultRowHeight="14.4" x14ac:dyDescent="0.2"/>
  <cols>
    <col min="1" max="1" width="7.6640625" style="8" customWidth="1"/>
    <col min="2" max="2" width="19.5546875" style="8" customWidth="1"/>
    <col min="3" max="3" width="19.88671875" style="46" customWidth="1"/>
    <col min="4" max="4" width="20.6640625" style="8" customWidth="1"/>
    <col min="5" max="5" width="22" style="46" customWidth="1"/>
    <col min="6" max="6" width="23.33203125" style="47" customWidth="1"/>
    <col min="7" max="7" width="15.6640625" style="30" customWidth="1"/>
    <col min="8" max="8" width="21.109375" style="30" customWidth="1"/>
    <col min="9" max="9" width="6.6640625" style="30" bestFit="1" customWidth="1"/>
    <col min="10" max="11" width="25.109375" style="30" customWidth="1"/>
    <col min="12" max="12" width="25.109375" style="40" customWidth="1"/>
    <col min="13" max="13" width="25.109375" style="44" customWidth="1"/>
    <col min="14" max="15" width="25.109375" style="45" customWidth="1"/>
    <col min="16" max="17" width="25.109375" style="40" customWidth="1"/>
    <col min="18" max="18" width="10" style="30" bestFit="1" customWidth="1"/>
    <col min="19" max="26" width="25.109375" style="8" customWidth="1"/>
    <col min="27" max="27" width="6.6640625" style="30" bestFit="1" customWidth="1"/>
    <col min="28" max="35" width="25.109375" style="8" customWidth="1"/>
    <col min="36" max="36" width="6.6640625" style="30" bestFit="1" customWidth="1"/>
    <col min="37" max="44" width="25.109375" style="8" customWidth="1"/>
    <col min="45" max="45" width="6.6640625" style="30" bestFit="1" customWidth="1"/>
    <col min="46" max="53" width="25.109375" style="8" customWidth="1"/>
    <col min="54" max="16384" width="9" style="8"/>
  </cols>
  <sheetData>
    <row r="1" spans="1:53" ht="15" thickBot="1" x14ac:dyDescent="0.25">
      <c r="D1" s="14"/>
      <c r="G1" s="14"/>
      <c r="H1" s="14"/>
      <c r="I1" s="14"/>
      <c r="J1" s="14"/>
      <c r="K1" s="14"/>
      <c r="M1" s="40"/>
      <c r="N1" s="40"/>
      <c r="O1" s="40"/>
    </row>
    <row r="2" spans="1:53" ht="32.4" customHeight="1" thickBot="1" x14ac:dyDescent="0.25">
      <c r="B2" s="124" t="s">
        <v>17</v>
      </c>
      <c r="C2" s="125"/>
      <c r="D2" s="14"/>
      <c r="G2" s="14"/>
      <c r="H2" s="14"/>
      <c r="I2" s="14"/>
      <c r="K2" s="14"/>
      <c r="M2" s="40"/>
      <c r="N2" s="40"/>
      <c r="O2" s="40"/>
    </row>
    <row r="3" spans="1:53" ht="49.8" customHeight="1" thickBot="1" x14ac:dyDescent="0.25">
      <c r="B3" s="135">
        <f>介ロボ総表!$H$5</f>
        <v>0</v>
      </c>
      <c r="C3" s="136"/>
      <c r="D3" s="14"/>
      <c r="G3" s="14"/>
      <c r="H3" s="14"/>
      <c r="I3" s="14"/>
      <c r="K3" s="14"/>
      <c r="M3" s="40"/>
      <c r="N3" s="40"/>
      <c r="O3" s="40"/>
    </row>
    <row r="4" spans="1:53" ht="15" thickBot="1" x14ac:dyDescent="0.25">
      <c r="M4" s="40"/>
      <c r="N4" s="40"/>
      <c r="O4" s="40"/>
    </row>
    <row r="5" spans="1:53" ht="66.75" customHeight="1" thickBot="1" x14ac:dyDescent="0.25">
      <c r="A5" s="18" t="s">
        <v>13</v>
      </c>
      <c r="B5" s="19" t="s">
        <v>77</v>
      </c>
      <c r="C5" s="20" t="s">
        <v>78</v>
      </c>
      <c r="D5" s="20" t="s">
        <v>79</v>
      </c>
      <c r="E5" s="21" t="s">
        <v>80</v>
      </c>
      <c r="F5" s="20" t="s">
        <v>81</v>
      </c>
      <c r="G5" s="68" t="s">
        <v>82</v>
      </c>
      <c r="H5" s="20" t="s">
        <v>83</v>
      </c>
      <c r="I5" s="20" t="s">
        <v>13</v>
      </c>
      <c r="J5" s="20" t="s">
        <v>38</v>
      </c>
      <c r="K5" s="20" t="s">
        <v>186</v>
      </c>
      <c r="L5" s="20" t="s">
        <v>87</v>
      </c>
      <c r="M5" s="20" t="s">
        <v>21</v>
      </c>
      <c r="N5" s="20" t="s">
        <v>22</v>
      </c>
      <c r="O5" s="20" t="s">
        <v>19</v>
      </c>
      <c r="P5" s="20" t="s">
        <v>23</v>
      </c>
      <c r="Q5" s="20" t="s">
        <v>24</v>
      </c>
      <c r="R5" s="28" t="s">
        <v>13</v>
      </c>
      <c r="S5" s="20" t="s">
        <v>38</v>
      </c>
      <c r="T5" s="20" t="s">
        <v>186</v>
      </c>
      <c r="U5" s="20" t="s">
        <v>87</v>
      </c>
      <c r="V5" s="20" t="s">
        <v>21</v>
      </c>
      <c r="W5" s="20" t="s">
        <v>22</v>
      </c>
      <c r="X5" s="20" t="s">
        <v>19</v>
      </c>
      <c r="Y5" s="20" t="s">
        <v>23</v>
      </c>
      <c r="Z5" s="20" t="s">
        <v>24</v>
      </c>
      <c r="AA5" s="28" t="s">
        <v>13</v>
      </c>
      <c r="AB5" s="20" t="s">
        <v>38</v>
      </c>
      <c r="AC5" s="20" t="s">
        <v>186</v>
      </c>
      <c r="AD5" s="20" t="s">
        <v>87</v>
      </c>
      <c r="AE5" s="20" t="s">
        <v>21</v>
      </c>
      <c r="AF5" s="20" t="s">
        <v>22</v>
      </c>
      <c r="AG5" s="20" t="s">
        <v>19</v>
      </c>
      <c r="AH5" s="20" t="s">
        <v>23</v>
      </c>
      <c r="AI5" s="20" t="s">
        <v>24</v>
      </c>
      <c r="AJ5" s="28" t="s">
        <v>13</v>
      </c>
      <c r="AK5" s="20" t="s">
        <v>38</v>
      </c>
      <c r="AL5" s="20" t="s">
        <v>186</v>
      </c>
      <c r="AM5" s="20" t="s">
        <v>87</v>
      </c>
      <c r="AN5" s="20" t="s">
        <v>21</v>
      </c>
      <c r="AO5" s="20" t="s">
        <v>22</v>
      </c>
      <c r="AP5" s="20" t="s">
        <v>19</v>
      </c>
      <c r="AQ5" s="20" t="s">
        <v>23</v>
      </c>
      <c r="AR5" s="20" t="s">
        <v>24</v>
      </c>
      <c r="AS5" s="28" t="s">
        <v>13</v>
      </c>
      <c r="AT5" s="20" t="s">
        <v>38</v>
      </c>
      <c r="AU5" s="20" t="s">
        <v>186</v>
      </c>
      <c r="AV5" s="20" t="s">
        <v>87</v>
      </c>
      <c r="AW5" s="20" t="s">
        <v>21</v>
      </c>
      <c r="AX5" s="20" t="s">
        <v>22</v>
      </c>
      <c r="AY5" s="20" t="s">
        <v>19</v>
      </c>
      <c r="AZ5" s="20" t="s">
        <v>23</v>
      </c>
      <c r="BA5" s="22" t="s">
        <v>24</v>
      </c>
    </row>
    <row r="6" spans="1:53" ht="48" customHeight="1" x14ac:dyDescent="0.2">
      <c r="A6" s="15">
        <v>1</v>
      </c>
      <c r="B6" s="67">
        <f>個票1!B7</f>
        <v>0</v>
      </c>
      <c r="C6" s="62">
        <f>個票1!C7</f>
        <v>0</v>
      </c>
      <c r="D6" s="61">
        <f>個票1!D7</f>
        <v>0</v>
      </c>
      <c r="E6" s="62">
        <f>個票1!E7</f>
        <v>0</v>
      </c>
      <c r="F6" s="62">
        <f>個票1!F7</f>
        <v>0</v>
      </c>
      <c r="G6" s="61">
        <f>個票1!G7</f>
        <v>0</v>
      </c>
      <c r="H6" s="61">
        <f>個票1!H7</f>
        <v>0</v>
      </c>
      <c r="I6" s="63" t="s">
        <v>25</v>
      </c>
      <c r="J6" s="64">
        <f>個票1!B10</f>
        <v>0</v>
      </c>
      <c r="K6" s="65">
        <f>個票1!C10</f>
        <v>0</v>
      </c>
      <c r="L6" s="39">
        <f>個票1!D10</f>
        <v>0</v>
      </c>
      <c r="M6" s="3">
        <f>個票1!E10</f>
        <v>0</v>
      </c>
      <c r="N6" s="3" t="str">
        <f>個票1!F10</f>
        <v/>
      </c>
      <c r="O6" s="3">
        <f>個票1!G10</f>
        <v>0</v>
      </c>
      <c r="P6" s="12">
        <f>個票1!H10</f>
        <v>0</v>
      </c>
      <c r="Q6" s="66">
        <f>個票1!I10</f>
        <v>0</v>
      </c>
      <c r="R6" s="63" t="s">
        <v>26</v>
      </c>
      <c r="S6" s="64">
        <f>個票1!B11</f>
        <v>0</v>
      </c>
      <c r="T6" s="65">
        <f>個票1!C11</f>
        <v>0</v>
      </c>
      <c r="U6" s="39">
        <f>個票1!D11</f>
        <v>0</v>
      </c>
      <c r="V6" s="3">
        <f>個票1!E11</f>
        <v>0</v>
      </c>
      <c r="W6" s="3" t="str">
        <f>個票1!F11</f>
        <v/>
      </c>
      <c r="X6" s="3">
        <f>個票1!G11</f>
        <v>0</v>
      </c>
      <c r="Y6" s="12">
        <f>個票1!H11</f>
        <v>0</v>
      </c>
      <c r="Z6" s="66">
        <f>個票1!I11</f>
        <v>0</v>
      </c>
      <c r="AA6" s="63" t="s">
        <v>149</v>
      </c>
      <c r="AB6" s="64">
        <f>個票1!B12</f>
        <v>0</v>
      </c>
      <c r="AC6" s="65">
        <f>個票1!C12</f>
        <v>0</v>
      </c>
      <c r="AD6" s="39">
        <f>個票1!D12</f>
        <v>0</v>
      </c>
      <c r="AE6" s="3">
        <f>個票1!E12</f>
        <v>0</v>
      </c>
      <c r="AF6" s="3" t="str">
        <f>個票1!F12</f>
        <v/>
      </c>
      <c r="AG6" s="3">
        <f>個票1!G12</f>
        <v>0</v>
      </c>
      <c r="AH6" s="12">
        <f>個票1!H12</f>
        <v>0</v>
      </c>
      <c r="AI6" s="66">
        <f>個票1!I12</f>
        <v>0</v>
      </c>
      <c r="AJ6" s="63" t="s">
        <v>158</v>
      </c>
      <c r="AK6" s="64">
        <f>個票1!B13</f>
        <v>0</v>
      </c>
      <c r="AL6" s="65">
        <f>個票1!C13</f>
        <v>0</v>
      </c>
      <c r="AM6" s="39">
        <f>個票1!D13</f>
        <v>0</v>
      </c>
      <c r="AN6" s="3">
        <f>個票1!E13</f>
        <v>0</v>
      </c>
      <c r="AO6" s="3" t="str">
        <f>個票1!F13</f>
        <v/>
      </c>
      <c r="AP6" s="3">
        <f>個票1!G13</f>
        <v>0</v>
      </c>
      <c r="AQ6" s="12">
        <f>個票1!H13</f>
        <v>0</v>
      </c>
      <c r="AR6" s="66">
        <f>個票1!I13</f>
        <v>0</v>
      </c>
      <c r="AS6" s="63" t="s">
        <v>86</v>
      </c>
      <c r="AT6" s="64">
        <f>個票1!B14</f>
        <v>0</v>
      </c>
      <c r="AU6" s="65">
        <f>個票1!C14</f>
        <v>0</v>
      </c>
      <c r="AV6" s="39">
        <f>個票1!D14</f>
        <v>0</v>
      </c>
      <c r="AW6" s="3">
        <f>個票1!E14</f>
        <v>0</v>
      </c>
      <c r="AX6" s="3" t="str">
        <f>個票1!F14</f>
        <v/>
      </c>
      <c r="AY6" s="3">
        <f>個票1!G14</f>
        <v>0</v>
      </c>
      <c r="AZ6" s="12">
        <f>個票1!H14</f>
        <v>0</v>
      </c>
      <c r="BA6" s="17">
        <f>個票1!I14</f>
        <v>0</v>
      </c>
    </row>
    <row r="7" spans="1:53" ht="48" customHeight="1" x14ac:dyDescent="0.2">
      <c r="A7" s="15">
        <v>2</v>
      </c>
      <c r="B7" s="67">
        <f>個票2!B7</f>
        <v>0</v>
      </c>
      <c r="C7" s="62">
        <f>個票2!C7</f>
        <v>0</v>
      </c>
      <c r="D7" s="61">
        <f>個票2!D7</f>
        <v>0</v>
      </c>
      <c r="E7" s="62">
        <f>個票2!E7</f>
        <v>0</v>
      </c>
      <c r="F7" s="62">
        <f>個票2!F7</f>
        <v>0</v>
      </c>
      <c r="G7" s="61">
        <f>個票2!G7</f>
        <v>0</v>
      </c>
      <c r="H7" s="61">
        <f>個票2!H7</f>
        <v>0</v>
      </c>
      <c r="I7" s="52" t="s">
        <v>132</v>
      </c>
      <c r="J7" s="64">
        <f>個票2!B10</f>
        <v>0</v>
      </c>
      <c r="K7" s="65">
        <f>個票2!C10</f>
        <v>0</v>
      </c>
      <c r="L7" s="39">
        <f>個票2!D10</f>
        <v>0</v>
      </c>
      <c r="M7" s="3">
        <f>個票2!E10</f>
        <v>0</v>
      </c>
      <c r="N7" s="3" t="str">
        <f>個票2!F10</f>
        <v/>
      </c>
      <c r="O7" s="3">
        <f>個票2!G10</f>
        <v>0</v>
      </c>
      <c r="P7" s="12">
        <f>個票2!H10</f>
        <v>0</v>
      </c>
      <c r="Q7" s="66">
        <f>個票2!I10</f>
        <v>0</v>
      </c>
      <c r="R7" s="52" t="s">
        <v>128</v>
      </c>
      <c r="S7" s="48">
        <f>個票2!B11</f>
        <v>0</v>
      </c>
      <c r="T7" s="53">
        <f>個票2!C11</f>
        <v>0</v>
      </c>
      <c r="U7" s="54">
        <f>個票2!D11</f>
        <v>0</v>
      </c>
      <c r="V7" s="4">
        <f>個票2!E11</f>
        <v>0</v>
      </c>
      <c r="W7" s="4" t="str">
        <f>個票2!F11</f>
        <v/>
      </c>
      <c r="X7" s="4">
        <f>個票2!G11</f>
        <v>0</v>
      </c>
      <c r="Y7" s="13">
        <f>個票2!H11</f>
        <v>0</v>
      </c>
      <c r="Z7" s="55">
        <f>個票2!I11</f>
        <v>0</v>
      </c>
      <c r="AA7" s="52" t="s">
        <v>129</v>
      </c>
      <c r="AB7" s="48">
        <f>個票2!B12</f>
        <v>0</v>
      </c>
      <c r="AC7" s="53">
        <f>個票2!C12</f>
        <v>0</v>
      </c>
      <c r="AD7" s="54">
        <f>個票2!D12</f>
        <v>0</v>
      </c>
      <c r="AE7" s="4">
        <f>個票2!E12</f>
        <v>0</v>
      </c>
      <c r="AF7" s="4" t="str">
        <f>個票2!F12</f>
        <v/>
      </c>
      <c r="AG7" s="4">
        <f>個票2!G12</f>
        <v>0</v>
      </c>
      <c r="AH7" s="13">
        <f>個票2!H12</f>
        <v>0</v>
      </c>
      <c r="AI7" s="55">
        <f>個票2!I12</f>
        <v>0</v>
      </c>
      <c r="AJ7" s="52" t="s">
        <v>130</v>
      </c>
      <c r="AK7" s="48">
        <f>個票2!B13</f>
        <v>0</v>
      </c>
      <c r="AL7" s="53">
        <f>個票2!C13</f>
        <v>0</v>
      </c>
      <c r="AM7" s="54">
        <f>個票2!D13</f>
        <v>0</v>
      </c>
      <c r="AN7" s="4">
        <f>個票2!E13</f>
        <v>0</v>
      </c>
      <c r="AO7" s="4" t="str">
        <f>個票2!F13</f>
        <v/>
      </c>
      <c r="AP7" s="4">
        <f>個票2!G13</f>
        <v>0</v>
      </c>
      <c r="AQ7" s="13">
        <f>個票2!H13</f>
        <v>0</v>
      </c>
      <c r="AR7" s="55">
        <f>個票2!I13</f>
        <v>0</v>
      </c>
      <c r="AS7" s="52" t="s">
        <v>131</v>
      </c>
      <c r="AT7" s="48">
        <f>個票2!B14</f>
        <v>0</v>
      </c>
      <c r="AU7" s="53">
        <f>個票2!C14</f>
        <v>0</v>
      </c>
      <c r="AV7" s="54">
        <f>個票2!D14</f>
        <v>0</v>
      </c>
      <c r="AW7" s="4">
        <f>個票2!E14</f>
        <v>0</v>
      </c>
      <c r="AX7" s="4" t="str">
        <f>個票2!F14</f>
        <v/>
      </c>
      <c r="AY7" s="4">
        <f>個票2!G14</f>
        <v>0</v>
      </c>
      <c r="AZ7" s="13">
        <f>個票2!H14</f>
        <v>0</v>
      </c>
      <c r="BA7" s="56">
        <f>個票2!I14</f>
        <v>0</v>
      </c>
    </row>
    <row r="8" spans="1:53" ht="48" customHeight="1" x14ac:dyDescent="0.2">
      <c r="A8" s="15">
        <v>3</v>
      </c>
      <c r="B8" s="67">
        <f>個票3!B7</f>
        <v>0</v>
      </c>
      <c r="C8" s="62">
        <f>個票3!C7</f>
        <v>0</v>
      </c>
      <c r="D8" s="61">
        <f>個票3!D7</f>
        <v>0</v>
      </c>
      <c r="E8" s="62">
        <f>個票3!E7</f>
        <v>0</v>
      </c>
      <c r="F8" s="62">
        <f>個票3!F7</f>
        <v>0</v>
      </c>
      <c r="G8" s="61">
        <f>個票3!G7</f>
        <v>0</v>
      </c>
      <c r="H8" s="61">
        <f>個票3!H7</f>
        <v>0</v>
      </c>
      <c r="I8" s="52" t="s">
        <v>133</v>
      </c>
      <c r="J8" s="64">
        <f>個票3!B10</f>
        <v>0</v>
      </c>
      <c r="K8" s="65">
        <f>個票3!C10</f>
        <v>0</v>
      </c>
      <c r="L8" s="39">
        <f>個票3!D10</f>
        <v>0</v>
      </c>
      <c r="M8" s="3">
        <f>個票3!E10</f>
        <v>0</v>
      </c>
      <c r="N8" s="3" t="str">
        <f>個票3!F10</f>
        <v/>
      </c>
      <c r="O8" s="3">
        <f>個票3!G10</f>
        <v>0</v>
      </c>
      <c r="P8" s="12">
        <f>個票3!H10</f>
        <v>0</v>
      </c>
      <c r="Q8" s="66">
        <f>個票3!I10</f>
        <v>0</v>
      </c>
      <c r="R8" s="52" t="s">
        <v>134</v>
      </c>
      <c r="S8" s="48">
        <f>個票3!B11</f>
        <v>0</v>
      </c>
      <c r="T8" s="53">
        <f>個票3!C11</f>
        <v>0</v>
      </c>
      <c r="U8" s="54">
        <f>個票3!D11</f>
        <v>0</v>
      </c>
      <c r="V8" s="4">
        <f>個票3!E11</f>
        <v>0</v>
      </c>
      <c r="W8" s="4" t="str">
        <f>個票3!F11</f>
        <v/>
      </c>
      <c r="X8" s="4">
        <f>個票3!G11</f>
        <v>0</v>
      </c>
      <c r="Y8" s="13">
        <f>個票3!H11</f>
        <v>0</v>
      </c>
      <c r="Z8" s="55">
        <f>個票3!I11</f>
        <v>0</v>
      </c>
      <c r="AA8" s="52" t="s">
        <v>150</v>
      </c>
      <c r="AB8" s="48">
        <f>個票3!B12</f>
        <v>0</v>
      </c>
      <c r="AC8" s="53">
        <f>個票3!C12</f>
        <v>0</v>
      </c>
      <c r="AD8" s="54">
        <f>個票3!D12</f>
        <v>0</v>
      </c>
      <c r="AE8" s="4">
        <f>個票3!E12</f>
        <v>0</v>
      </c>
      <c r="AF8" s="4" t="str">
        <f>個票3!F12</f>
        <v/>
      </c>
      <c r="AG8" s="4">
        <f>個票3!G12</f>
        <v>0</v>
      </c>
      <c r="AH8" s="13">
        <f>個票3!H12</f>
        <v>0</v>
      </c>
      <c r="AI8" s="55">
        <f>個票3!I12</f>
        <v>0</v>
      </c>
      <c r="AJ8" s="52" t="s">
        <v>159</v>
      </c>
      <c r="AK8" s="48">
        <f>個票3!B13</f>
        <v>0</v>
      </c>
      <c r="AL8" s="53">
        <f>個票3!C13</f>
        <v>0</v>
      </c>
      <c r="AM8" s="54">
        <f>個票3!D13</f>
        <v>0</v>
      </c>
      <c r="AN8" s="4">
        <f>個票3!E13</f>
        <v>0</v>
      </c>
      <c r="AO8" s="4" t="str">
        <f>個票3!F13</f>
        <v/>
      </c>
      <c r="AP8" s="4">
        <f>個票3!G13</f>
        <v>0</v>
      </c>
      <c r="AQ8" s="13">
        <f>個票3!H13</f>
        <v>0</v>
      </c>
      <c r="AR8" s="55">
        <f>個票3!I13</f>
        <v>0</v>
      </c>
      <c r="AS8" s="52" t="s">
        <v>167</v>
      </c>
      <c r="AT8" s="48">
        <f>個票3!B14</f>
        <v>0</v>
      </c>
      <c r="AU8" s="53">
        <f>個票3!C14</f>
        <v>0</v>
      </c>
      <c r="AV8" s="54">
        <f>個票3!D14</f>
        <v>0</v>
      </c>
      <c r="AW8" s="4">
        <f>個票3!E14</f>
        <v>0</v>
      </c>
      <c r="AX8" s="4" t="str">
        <f>個票3!F14</f>
        <v/>
      </c>
      <c r="AY8" s="4">
        <f>個票3!G14</f>
        <v>0</v>
      </c>
      <c r="AZ8" s="13">
        <f>個票3!H14</f>
        <v>0</v>
      </c>
      <c r="BA8" s="56">
        <f>個票3!I14</f>
        <v>0</v>
      </c>
    </row>
    <row r="9" spans="1:53" ht="48" customHeight="1" x14ac:dyDescent="0.2">
      <c r="A9" s="15">
        <v>4</v>
      </c>
      <c r="B9" s="67">
        <f>個票4!B7</f>
        <v>0</v>
      </c>
      <c r="C9" s="62">
        <f>個票4!C7</f>
        <v>0</v>
      </c>
      <c r="D9" s="61">
        <f>個票4!D7</f>
        <v>0</v>
      </c>
      <c r="E9" s="62">
        <f>個票4!E7</f>
        <v>0</v>
      </c>
      <c r="F9" s="62">
        <f>個票4!F7</f>
        <v>0</v>
      </c>
      <c r="G9" s="61">
        <f>個票4!G7</f>
        <v>0</v>
      </c>
      <c r="H9" s="61">
        <f>個票4!H7</f>
        <v>0</v>
      </c>
      <c r="I9" s="52" t="s">
        <v>135</v>
      </c>
      <c r="J9" s="64">
        <f>個票4!B10</f>
        <v>0</v>
      </c>
      <c r="K9" s="65">
        <f>個票4!C10</f>
        <v>0</v>
      </c>
      <c r="L9" s="39">
        <f>個票4!D10</f>
        <v>0</v>
      </c>
      <c r="M9" s="3">
        <f>個票4!E10</f>
        <v>0</v>
      </c>
      <c r="N9" s="3" t="str">
        <f>個票4!F10</f>
        <v/>
      </c>
      <c r="O9" s="3">
        <f>個票4!G10</f>
        <v>0</v>
      </c>
      <c r="P9" s="12">
        <f>個票4!H10</f>
        <v>0</v>
      </c>
      <c r="Q9" s="66">
        <f>個票4!I10</f>
        <v>0</v>
      </c>
      <c r="R9" s="52" t="s">
        <v>142</v>
      </c>
      <c r="S9" s="48">
        <f>個票4!B11</f>
        <v>0</v>
      </c>
      <c r="T9" s="53">
        <f>個票4!C11</f>
        <v>0</v>
      </c>
      <c r="U9" s="54">
        <f>個票4!D11</f>
        <v>0</v>
      </c>
      <c r="V9" s="4">
        <f>個票4!E11</f>
        <v>0</v>
      </c>
      <c r="W9" s="4" t="str">
        <f>個票4!F11</f>
        <v/>
      </c>
      <c r="X9" s="4">
        <f>個票4!G11</f>
        <v>0</v>
      </c>
      <c r="Y9" s="13">
        <f>個票4!H11</f>
        <v>0</v>
      </c>
      <c r="Z9" s="55">
        <f>個票4!I11</f>
        <v>0</v>
      </c>
      <c r="AA9" s="52" t="s">
        <v>151</v>
      </c>
      <c r="AB9" s="48">
        <f>個票4!B12</f>
        <v>0</v>
      </c>
      <c r="AC9" s="53">
        <f>個票4!C12</f>
        <v>0</v>
      </c>
      <c r="AD9" s="54">
        <f>個票4!D12</f>
        <v>0</v>
      </c>
      <c r="AE9" s="4">
        <f>個票4!E12</f>
        <v>0</v>
      </c>
      <c r="AF9" s="4" t="str">
        <f>個票4!F12</f>
        <v/>
      </c>
      <c r="AG9" s="4">
        <f>個票4!G12</f>
        <v>0</v>
      </c>
      <c r="AH9" s="13">
        <f>個票4!H12</f>
        <v>0</v>
      </c>
      <c r="AI9" s="55">
        <f>個票4!I12</f>
        <v>0</v>
      </c>
      <c r="AJ9" s="52" t="s">
        <v>160</v>
      </c>
      <c r="AK9" s="48">
        <f>個票4!B13</f>
        <v>0</v>
      </c>
      <c r="AL9" s="53">
        <f>個票4!C13</f>
        <v>0</v>
      </c>
      <c r="AM9" s="54">
        <f>個票4!D13</f>
        <v>0</v>
      </c>
      <c r="AN9" s="4">
        <f>個票4!E13</f>
        <v>0</v>
      </c>
      <c r="AO9" s="4" t="str">
        <f>個票4!F13</f>
        <v/>
      </c>
      <c r="AP9" s="4">
        <f>個票4!G13</f>
        <v>0</v>
      </c>
      <c r="AQ9" s="13">
        <f>個票4!H13</f>
        <v>0</v>
      </c>
      <c r="AR9" s="55">
        <f>個票4!I13</f>
        <v>0</v>
      </c>
      <c r="AS9" s="52" t="s">
        <v>168</v>
      </c>
      <c r="AT9" s="48">
        <f>個票4!B14</f>
        <v>0</v>
      </c>
      <c r="AU9" s="53">
        <f>個票4!C14</f>
        <v>0</v>
      </c>
      <c r="AV9" s="54">
        <f>個票4!D14</f>
        <v>0</v>
      </c>
      <c r="AW9" s="4">
        <f>個票4!E14</f>
        <v>0</v>
      </c>
      <c r="AX9" s="4" t="str">
        <f>個票4!F14</f>
        <v/>
      </c>
      <c r="AY9" s="4">
        <f>個票4!G14</f>
        <v>0</v>
      </c>
      <c r="AZ9" s="13">
        <f>個票4!H14</f>
        <v>0</v>
      </c>
      <c r="BA9" s="56">
        <f>個票4!I14</f>
        <v>0</v>
      </c>
    </row>
    <row r="10" spans="1:53" ht="48" customHeight="1" x14ac:dyDescent="0.2">
      <c r="A10" s="15">
        <v>5</v>
      </c>
      <c r="B10" s="67">
        <f>個票5!B7</f>
        <v>0</v>
      </c>
      <c r="C10" s="62">
        <f>個票5!C7</f>
        <v>0</v>
      </c>
      <c r="D10" s="61">
        <f>個票5!D7</f>
        <v>0</v>
      </c>
      <c r="E10" s="62">
        <f>個票5!E7</f>
        <v>0</v>
      </c>
      <c r="F10" s="62">
        <f>個票5!F7</f>
        <v>0</v>
      </c>
      <c r="G10" s="61">
        <f>個票5!G7</f>
        <v>0</v>
      </c>
      <c r="H10" s="61">
        <f>個票5!H7</f>
        <v>0</v>
      </c>
      <c r="I10" s="52" t="s">
        <v>136</v>
      </c>
      <c r="J10" s="64">
        <f>個票5!B10</f>
        <v>0</v>
      </c>
      <c r="K10" s="65">
        <f>個票5!C10</f>
        <v>0</v>
      </c>
      <c r="L10" s="39">
        <f>個票5!D10</f>
        <v>0</v>
      </c>
      <c r="M10" s="3">
        <f>個票5!E10</f>
        <v>0</v>
      </c>
      <c r="N10" s="3" t="str">
        <f>個票5!F10</f>
        <v/>
      </c>
      <c r="O10" s="3">
        <f>個票5!G10</f>
        <v>0</v>
      </c>
      <c r="P10" s="12">
        <f>個票5!H10</f>
        <v>0</v>
      </c>
      <c r="Q10" s="66">
        <f>個票5!I10</f>
        <v>0</v>
      </c>
      <c r="R10" s="52" t="s">
        <v>143</v>
      </c>
      <c r="S10" s="48">
        <f>個票5!B11</f>
        <v>0</v>
      </c>
      <c r="T10" s="53">
        <f>個票5!C11</f>
        <v>0</v>
      </c>
      <c r="U10" s="54">
        <f>個票5!D11</f>
        <v>0</v>
      </c>
      <c r="V10" s="4">
        <f>個票5!E11</f>
        <v>0</v>
      </c>
      <c r="W10" s="4" t="str">
        <f>個票5!F11</f>
        <v/>
      </c>
      <c r="X10" s="4">
        <f>個票5!G11</f>
        <v>0</v>
      </c>
      <c r="Y10" s="13">
        <f>個票5!H11</f>
        <v>0</v>
      </c>
      <c r="Z10" s="55">
        <f>個票5!I11</f>
        <v>0</v>
      </c>
      <c r="AA10" s="52" t="s">
        <v>152</v>
      </c>
      <c r="AB10" s="48">
        <f>個票5!B12</f>
        <v>0</v>
      </c>
      <c r="AC10" s="53">
        <f>個票5!C12</f>
        <v>0</v>
      </c>
      <c r="AD10" s="54">
        <f>個票5!D12</f>
        <v>0</v>
      </c>
      <c r="AE10" s="4">
        <f>個票5!E12</f>
        <v>0</v>
      </c>
      <c r="AF10" s="4" t="str">
        <f>個票5!F12</f>
        <v/>
      </c>
      <c r="AG10" s="4">
        <f>個票5!G12</f>
        <v>0</v>
      </c>
      <c r="AH10" s="13">
        <f>個票5!H12</f>
        <v>0</v>
      </c>
      <c r="AI10" s="55">
        <f>個票5!I12</f>
        <v>0</v>
      </c>
      <c r="AJ10" s="52" t="s">
        <v>161</v>
      </c>
      <c r="AK10" s="48">
        <f>個票5!B13</f>
        <v>0</v>
      </c>
      <c r="AL10" s="53">
        <f>個票5!C13</f>
        <v>0</v>
      </c>
      <c r="AM10" s="54">
        <f>個票5!D13</f>
        <v>0</v>
      </c>
      <c r="AN10" s="4">
        <f>個票5!E13</f>
        <v>0</v>
      </c>
      <c r="AO10" s="4" t="str">
        <f>個票5!F13</f>
        <v/>
      </c>
      <c r="AP10" s="4">
        <f>個票5!G13</f>
        <v>0</v>
      </c>
      <c r="AQ10" s="13">
        <f>個票5!H13</f>
        <v>0</v>
      </c>
      <c r="AR10" s="55">
        <f>個票5!I13</f>
        <v>0</v>
      </c>
      <c r="AS10" s="52" t="s">
        <v>169</v>
      </c>
      <c r="AT10" s="48">
        <f>個票5!B14</f>
        <v>0</v>
      </c>
      <c r="AU10" s="53">
        <f>個票5!C14</f>
        <v>0</v>
      </c>
      <c r="AV10" s="54">
        <f>個票5!D14</f>
        <v>0</v>
      </c>
      <c r="AW10" s="4">
        <f>個票5!E14</f>
        <v>0</v>
      </c>
      <c r="AX10" s="4" t="str">
        <f>個票5!F14</f>
        <v/>
      </c>
      <c r="AY10" s="4">
        <f>個票5!G14</f>
        <v>0</v>
      </c>
      <c r="AZ10" s="13">
        <f>個票5!H14</f>
        <v>0</v>
      </c>
      <c r="BA10" s="56">
        <f>個票5!I14</f>
        <v>0</v>
      </c>
    </row>
    <row r="11" spans="1:53" ht="48" customHeight="1" x14ac:dyDescent="0.2">
      <c r="A11" s="15">
        <v>6</v>
      </c>
      <c r="B11" s="67">
        <f>個票6!B7</f>
        <v>0</v>
      </c>
      <c r="C11" s="62">
        <f>個票6!C7</f>
        <v>0</v>
      </c>
      <c r="D11" s="61">
        <f>個票6!D7</f>
        <v>0</v>
      </c>
      <c r="E11" s="62">
        <f>個票6!E7</f>
        <v>0</v>
      </c>
      <c r="F11" s="62">
        <f>個票6!F7</f>
        <v>0</v>
      </c>
      <c r="G11" s="61">
        <f>個票6!G7</f>
        <v>0</v>
      </c>
      <c r="H11" s="61">
        <f>個票6!H7</f>
        <v>0</v>
      </c>
      <c r="I11" s="52" t="s">
        <v>137</v>
      </c>
      <c r="J11" s="64">
        <f>個票6!B10</f>
        <v>0</v>
      </c>
      <c r="K11" s="65">
        <f>個票6!C10</f>
        <v>0</v>
      </c>
      <c r="L11" s="39">
        <f>個票6!D10</f>
        <v>0</v>
      </c>
      <c r="M11" s="3">
        <f>個票6!E10</f>
        <v>0</v>
      </c>
      <c r="N11" s="3" t="str">
        <f>個票6!F10</f>
        <v/>
      </c>
      <c r="O11" s="3">
        <f>個票6!G10</f>
        <v>0</v>
      </c>
      <c r="P11" s="12">
        <f>個票6!H10</f>
        <v>0</v>
      </c>
      <c r="Q11" s="66">
        <f>個票6!I10</f>
        <v>0</v>
      </c>
      <c r="R11" s="52" t="s">
        <v>144</v>
      </c>
      <c r="S11" s="48">
        <f>個票6!B11</f>
        <v>0</v>
      </c>
      <c r="T11" s="53">
        <f>個票6!C11</f>
        <v>0</v>
      </c>
      <c r="U11" s="54">
        <f>個票6!D11</f>
        <v>0</v>
      </c>
      <c r="V11" s="4">
        <f>個票6!E11</f>
        <v>0</v>
      </c>
      <c r="W11" s="4" t="str">
        <f>個票6!F11</f>
        <v/>
      </c>
      <c r="X11" s="4">
        <f>個票6!G11</f>
        <v>0</v>
      </c>
      <c r="Y11" s="13">
        <f>個票6!H11</f>
        <v>0</v>
      </c>
      <c r="Z11" s="55">
        <f>個票6!I11</f>
        <v>0</v>
      </c>
      <c r="AA11" s="52" t="s">
        <v>153</v>
      </c>
      <c r="AB11" s="48">
        <f>個票6!B12</f>
        <v>0</v>
      </c>
      <c r="AC11" s="53">
        <f>個票6!C12</f>
        <v>0</v>
      </c>
      <c r="AD11" s="54">
        <f>個票6!D12</f>
        <v>0</v>
      </c>
      <c r="AE11" s="4">
        <f>個票6!E12</f>
        <v>0</v>
      </c>
      <c r="AF11" s="4" t="str">
        <f>個票6!F12</f>
        <v/>
      </c>
      <c r="AG11" s="4">
        <f>個票6!G12</f>
        <v>0</v>
      </c>
      <c r="AH11" s="13">
        <f>個票6!H12</f>
        <v>0</v>
      </c>
      <c r="AI11" s="55">
        <f>個票6!I12</f>
        <v>0</v>
      </c>
      <c r="AJ11" s="52" t="s">
        <v>162</v>
      </c>
      <c r="AK11" s="48">
        <f>個票6!B13</f>
        <v>0</v>
      </c>
      <c r="AL11" s="53">
        <f>個票6!C13</f>
        <v>0</v>
      </c>
      <c r="AM11" s="54">
        <f>個票6!D13</f>
        <v>0</v>
      </c>
      <c r="AN11" s="4">
        <f>個票6!E13</f>
        <v>0</v>
      </c>
      <c r="AO11" s="4" t="str">
        <f>個票6!F13</f>
        <v/>
      </c>
      <c r="AP11" s="4">
        <f>個票6!G13</f>
        <v>0</v>
      </c>
      <c r="AQ11" s="13">
        <f>個票6!H13</f>
        <v>0</v>
      </c>
      <c r="AR11" s="55">
        <f>個票6!I13</f>
        <v>0</v>
      </c>
      <c r="AS11" s="52" t="s">
        <v>170</v>
      </c>
      <c r="AT11" s="48">
        <f>個票6!B14</f>
        <v>0</v>
      </c>
      <c r="AU11" s="53">
        <f>個票6!C14</f>
        <v>0</v>
      </c>
      <c r="AV11" s="54">
        <f>個票6!D14</f>
        <v>0</v>
      </c>
      <c r="AW11" s="4">
        <f>個票6!E14</f>
        <v>0</v>
      </c>
      <c r="AX11" s="4" t="str">
        <f>個票6!F14</f>
        <v/>
      </c>
      <c r="AY11" s="4">
        <f>個票6!G14</f>
        <v>0</v>
      </c>
      <c r="AZ11" s="13">
        <f>個票6!H14</f>
        <v>0</v>
      </c>
      <c r="BA11" s="56">
        <f>個票6!I14</f>
        <v>0</v>
      </c>
    </row>
    <row r="12" spans="1:53" ht="48" customHeight="1" x14ac:dyDescent="0.2">
      <c r="A12" s="15">
        <v>7</v>
      </c>
      <c r="B12" s="67">
        <f>個票7!B7</f>
        <v>0</v>
      </c>
      <c r="C12" s="62">
        <f>個票7!C7</f>
        <v>0</v>
      </c>
      <c r="D12" s="61">
        <f>個票7!D7</f>
        <v>0</v>
      </c>
      <c r="E12" s="62">
        <f>個票7!E7</f>
        <v>0</v>
      </c>
      <c r="F12" s="62">
        <f>個票7!F7</f>
        <v>0</v>
      </c>
      <c r="G12" s="61">
        <f>個票7!G7</f>
        <v>0</v>
      </c>
      <c r="H12" s="61">
        <f>個票7!H7</f>
        <v>0</v>
      </c>
      <c r="I12" s="52" t="s">
        <v>138</v>
      </c>
      <c r="J12" s="64">
        <f>個票7!B10</f>
        <v>0</v>
      </c>
      <c r="K12" s="65">
        <f>個票7!C10</f>
        <v>0</v>
      </c>
      <c r="L12" s="39">
        <f>個票7!D10</f>
        <v>0</v>
      </c>
      <c r="M12" s="3">
        <f>個票7!E10</f>
        <v>0</v>
      </c>
      <c r="N12" s="3" t="str">
        <f>個票7!F10</f>
        <v/>
      </c>
      <c r="O12" s="3">
        <f>個票7!G10</f>
        <v>0</v>
      </c>
      <c r="P12" s="12">
        <f>個票7!H10</f>
        <v>0</v>
      </c>
      <c r="Q12" s="66">
        <f>個票7!I10</f>
        <v>0</v>
      </c>
      <c r="R12" s="52" t="s">
        <v>145</v>
      </c>
      <c r="S12" s="48">
        <f>個票7!B11</f>
        <v>0</v>
      </c>
      <c r="T12" s="53">
        <f>個票7!C11</f>
        <v>0</v>
      </c>
      <c r="U12" s="54">
        <f>個票7!D11</f>
        <v>0</v>
      </c>
      <c r="V12" s="4">
        <f>個票7!E11</f>
        <v>0</v>
      </c>
      <c r="W12" s="4" t="str">
        <f>個票7!F11</f>
        <v/>
      </c>
      <c r="X12" s="4">
        <f>個票7!G11</f>
        <v>0</v>
      </c>
      <c r="Y12" s="13">
        <f>個票7!H11</f>
        <v>0</v>
      </c>
      <c r="Z12" s="55">
        <f>個票7!I11</f>
        <v>0</v>
      </c>
      <c r="AA12" s="52" t="s">
        <v>154</v>
      </c>
      <c r="AB12" s="48">
        <f>個票7!B12</f>
        <v>0</v>
      </c>
      <c r="AC12" s="53">
        <f>個票7!C12</f>
        <v>0</v>
      </c>
      <c r="AD12" s="54">
        <f>個票7!D12</f>
        <v>0</v>
      </c>
      <c r="AE12" s="4">
        <f>個票7!E12</f>
        <v>0</v>
      </c>
      <c r="AF12" s="4" t="str">
        <f>個票7!F12</f>
        <v/>
      </c>
      <c r="AG12" s="4">
        <f>個票7!G12</f>
        <v>0</v>
      </c>
      <c r="AH12" s="13">
        <f>個票7!H12</f>
        <v>0</v>
      </c>
      <c r="AI12" s="55">
        <f>個票7!I12</f>
        <v>0</v>
      </c>
      <c r="AJ12" s="52" t="s">
        <v>163</v>
      </c>
      <c r="AK12" s="48">
        <f>個票7!B13</f>
        <v>0</v>
      </c>
      <c r="AL12" s="53">
        <f>個票7!C13</f>
        <v>0</v>
      </c>
      <c r="AM12" s="54">
        <f>個票7!D13</f>
        <v>0</v>
      </c>
      <c r="AN12" s="4">
        <f>個票7!E13</f>
        <v>0</v>
      </c>
      <c r="AO12" s="4" t="str">
        <f>個票7!F13</f>
        <v/>
      </c>
      <c r="AP12" s="4">
        <f>個票7!G13</f>
        <v>0</v>
      </c>
      <c r="AQ12" s="13">
        <f>個票7!H13</f>
        <v>0</v>
      </c>
      <c r="AR12" s="55">
        <f>個票7!I13</f>
        <v>0</v>
      </c>
      <c r="AS12" s="52" t="s">
        <v>171</v>
      </c>
      <c r="AT12" s="48">
        <f>個票7!B14</f>
        <v>0</v>
      </c>
      <c r="AU12" s="53">
        <f>個票7!C14</f>
        <v>0</v>
      </c>
      <c r="AV12" s="54">
        <f>個票7!D14</f>
        <v>0</v>
      </c>
      <c r="AW12" s="4">
        <f>個票7!E14</f>
        <v>0</v>
      </c>
      <c r="AX12" s="4" t="str">
        <f>個票7!F14</f>
        <v/>
      </c>
      <c r="AY12" s="4">
        <f>個票7!G14</f>
        <v>0</v>
      </c>
      <c r="AZ12" s="13">
        <f>個票7!H14</f>
        <v>0</v>
      </c>
      <c r="BA12" s="56">
        <f>個票7!I14</f>
        <v>0</v>
      </c>
    </row>
    <row r="13" spans="1:53" ht="48" customHeight="1" x14ac:dyDescent="0.2">
      <c r="A13" s="15">
        <v>8</v>
      </c>
      <c r="B13" s="67">
        <f>個票8!B7</f>
        <v>0</v>
      </c>
      <c r="C13" s="62">
        <f>個票8!C7</f>
        <v>0</v>
      </c>
      <c r="D13" s="61">
        <f>個票8!D7</f>
        <v>0</v>
      </c>
      <c r="E13" s="62">
        <f>個票8!E7</f>
        <v>0</v>
      </c>
      <c r="F13" s="62">
        <f>個票8!F7</f>
        <v>0</v>
      </c>
      <c r="G13" s="61">
        <f>個票8!G7</f>
        <v>0</v>
      </c>
      <c r="H13" s="61">
        <f>個票8!H7</f>
        <v>0</v>
      </c>
      <c r="I13" s="52" t="s">
        <v>139</v>
      </c>
      <c r="J13" s="64">
        <f>個票8!B10</f>
        <v>0</v>
      </c>
      <c r="K13" s="65">
        <f>個票8!C10</f>
        <v>0</v>
      </c>
      <c r="L13" s="39">
        <f>個票8!D10</f>
        <v>0</v>
      </c>
      <c r="M13" s="3">
        <f>個票8!E10</f>
        <v>0</v>
      </c>
      <c r="N13" s="3" t="str">
        <f>個票8!F10</f>
        <v/>
      </c>
      <c r="O13" s="3">
        <f>個票8!G10</f>
        <v>0</v>
      </c>
      <c r="P13" s="12">
        <f>個票8!H10</f>
        <v>0</v>
      </c>
      <c r="Q13" s="66">
        <f>個票8!I10</f>
        <v>0</v>
      </c>
      <c r="R13" s="52" t="s">
        <v>146</v>
      </c>
      <c r="S13" s="48">
        <f>個票8!B11</f>
        <v>0</v>
      </c>
      <c r="T13" s="53">
        <f>個票8!C11</f>
        <v>0</v>
      </c>
      <c r="U13" s="54">
        <f>個票8!D11</f>
        <v>0</v>
      </c>
      <c r="V13" s="4">
        <f>個票8!E11</f>
        <v>0</v>
      </c>
      <c r="W13" s="4" t="str">
        <f>個票8!F11</f>
        <v/>
      </c>
      <c r="X13" s="4">
        <f>個票8!G11</f>
        <v>0</v>
      </c>
      <c r="Y13" s="13">
        <f>個票8!H11</f>
        <v>0</v>
      </c>
      <c r="Z13" s="55">
        <f>個票8!I11</f>
        <v>0</v>
      </c>
      <c r="AA13" s="52" t="s">
        <v>155</v>
      </c>
      <c r="AB13" s="48">
        <f>個票8!B12</f>
        <v>0</v>
      </c>
      <c r="AC13" s="53">
        <f>個票8!C12</f>
        <v>0</v>
      </c>
      <c r="AD13" s="54">
        <f>個票8!D12</f>
        <v>0</v>
      </c>
      <c r="AE13" s="4">
        <f>個票8!E12</f>
        <v>0</v>
      </c>
      <c r="AF13" s="4" t="str">
        <f>個票8!F12</f>
        <v/>
      </c>
      <c r="AG13" s="4">
        <f>個票8!G12</f>
        <v>0</v>
      </c>
      <c r="AH13" s="13">
        <f>個票8!H12</f>
        <v>0</v>
      </c>
      <c r="AI13" s="55">
        <f>個票8!I12</f>
        <v>0</v>
      </c>
      <c r="AJ13" s="52" t="s">
        <v>164</v>
      </c>
      <c r="AK13" s="48">
        <f>個票8!B13</f>
        <v>0</v>
      </c>
      <c r="AL13" s="53">
        <f>個票8!C13</f>
        <v>0</v>
      </c>
      <c r="AM13" s="54">
        <f>個票8!D13</f>
        <v>0</v>
      </c>
      <c r="AN13" s="4">
        <f>個票8!E13</f>
        <v>0</v>
      </c>
      <c r="AO13" s="4" t="str">
        <f>個票8!F13</f>
        <v/>
      </c>
      <c r="AP13" s="4">
        <f>個票8!G13</f>
        <v>0</v>
      </c>
      <c r="AQ13" s="13">
        <f>個票8!H13</f>
        <v>0</v>
      </c>
      <c r="AR13" s="55">
        <f>個票8!I13</f>
        <v>0</v>
      </c>
      <c r="AS13" s="52" t="s">
        <v>172</v>
      </c>
      <c r="AT13" s="48">
        <f>個票8!B14</f>
        <v>0</v>
      </c>
      <c r="AU13" s="53">
        <f>個票8!C14</f>
        <v>0</v>
      </c>
      <c r="AV13" s="54">
        <f>個票8!D14</f>
        <v>0</v>
      </c>
      <c r="AW13" s="4">
        <f>個票8!E14</f>
        <v>0</v>
      </c>
      <c r="AX13" s="4" t="str">
        <f>個票8!F14</f>
        <v/>
      </c>
      <c r="AY13" s="4">
        <f>個票8!G14</f>
        <v>0</v>
      </c>
      <c r="AZ13" s="13">
        <f>個票8!H14</f>
        <v>0</v>
      </c>
      <c r="BA13" s="56">
        <f>個票8!I14</f>
        <v>0</v>
      </c>
    </row>
    <row r="14" spans="1:53" ht="48" customHeight="1" x14ac:dyDescent="0.2">
      <c r="A14" s="15">
        <v>9</v>
      </c>
      <c r="B14" s="67">
        <f>個票9!B7</f>
        <v>0</v>
      </c>
      <c r="C14" s="62">
        <f>個票9!C7</f>
        <v>0</v>
      </c>
      <c r="D14" s="61">
        <f>個票9!D7</f>
        <v>0</v>
      </c>
      <c r="E14" s="62">
        <f>個票9!E7</f>
        <v>0</v>
      </c>
      <c r="F14" s="62">
        <f>個票9!F7</f>
        <v>0</v>
      </c>
      <c r="G14" s="61">
        <f>個票9!G7</f>
        <v>0</v>
      </c>
      <c r="H14" s="61">
        <f>個票9!H7</f>
        <v>0</v>
      </c>
      <c r="I14" s="52" t="s">
        <v>140</v>
      </c>
      <c r="J14" s="64">
        <f>個票9!B10</f>
        <v>0</v>
      </c>
      <c r="K14" s="65">
        <f>個票9!C10</f>
        <v>0</v>
      </c>
      <c r="L14" s="39">
        <f>個票9!D10</f>
        <v>0</v>
      </c>
      <c r="M14" s="3">
        <f>個票9!E10</f>
        <v>0</v>
      </c>
      <c r="N14" s="3" t="str">
        <f>個票9!F10</f>
        <v/>
      </c>
      <c r="O14" s="3">
        <f>個票9!G10</f>
        <v>0</v>
      </c>
      <c r="P14" s="12">
        <f>個票9!H10</f>
        <v>0</v>
      </c>
      <c r="Q14" s="66">
        <f>個票9!I10</f>
        <v>0</v>
      </c>
      <c r="R14" s="52" t="s">
        <v>147</v>
      </c>
      <c r="S14" s="48">
        <f>個票9!B11</f>
        <v>0</v>
      </c>
      <c r="T14" s="53">
        <f>個票9!C11</f>
        <v>0</v>
      </c>
      <c r="U14" s="54">
        <f>個票9!D11</f>
        <v>0</v>
      </c>
      <c r="V14" s="4">
        <f>個票9!E11</f>
        <v>0</v>
      </c>
      <c r="W14" s="4" t="str">
        <f>個票9!F11</f>
        <v/>
      </c>
      <c r="X14" s="4">
        <f>個票9!G11</f>
        <v>0</v>
      </c>
      <c r="Y14" s="13">
        <f>個票9!H11</f>
        <v>0</v>
      </c>
      <c r="Z14" s="55">
        <f>個票9!I11</f>
        <v>0</v>
      </c>
      <c r="AA14" s="52" t="s">
        <v>156</v>
      </c>
      <c r="AB14" s="48">
        <f>個票9!B12</f>
        <v>0</v>
      </c>
      <c r="AC14" s="53">
        <f>個票9!C12</f>
        <v>0</v>
      </c>
      <c r="AD14" s="54">
        <f>個票9!D12</f>
        <v>0</v>
      </c>
      <c r="AE14" s="4">
        <f>個票9!E12</f>
        <v>0</v>
      </c>
      <c r="AF14" s="4" t="str">
        <f>個票9!F12</f>
        <v/>
      </c>
      <c r="AG14" s="4">
        <f>個票9!G12</f>
        <v>0</v>
      </c>
      <c r="AH14" s="13">
        <f>個票9!H12</f>
        <v>0</v>
      </c>
      <c r="AI14" s="55">
        <f>個票9!I12</f>
        <v>0</v>
      </c>
      <c r="AJ14" s="52" t="s">
        <v>165</v>
      </c>
      <c r="AK14" s="48">
        <f>個票9!B13</f>
        <v>0</v>
      </c>
      <c r="AL14" s="53">
        <f>個票9!C13</f>
        <v>0</v>
      </c>
      <c r="AM14" s="54">
        <f>個票9!D13</f>
        <v>0</v>
      </c>
      <c r="AN14" s="4">
        <f>個票9!E13</f>
        <v>0</v>
      </c>
      <c r="AO14" s="4" t="str">
        <f>個票9!F13</f>
        <v/>
      </c>
      <c r="AP14" s="4">
        <f>個票9!G13</f>
        <v>0</v>
      </c>
      <c r="AQ14" s="13">
        <f>個票9!H13</f>
        <v>0</v>
      </c>
      <c r="AR14" s="55">
        <f>個票9!I13</f>
        <v>0</v>
      </c>
      <c r="AS14" s="52" t="s">
        <v>173</v>
      </c>
      <c r="AT14" s="48">
        <f>個票9!B14</f>
        <v>0</v>
      </c>
      <c r="AU14" s="53">
        <f>個票9!C14</f>
        <v>0</v>
      </c>
      <c r="AV14" s="54">
        <f>個票9!D14</f>
        <v>0</v>
      </c>
      <c r="AW14" s="4">
        <f>個票9!E14</f>
        <v>0</v>
      </c>
      <c r="AX14" s="4" t="str">
        <f>個票9!F14</f>
        <v/>
      </c>
      <c r="AY14" s="4">
        <f>個票9!G14</f>
        <v>0</v>
      </c>
      <c r="AZ14" s="13">
        <f>個票9!H14</f>
        <v>0</v>
      </c>
      <c r="BA14" s="56">
        <f>個票9!I14</f>
        <v>0</v>
      </c>
    </row>
    <row r="15" spans="1:53" ht="48" customHeight="1" thickBot="1" x14ac:dyDescent="0.25">
      <c r="A15" s="15">
        <v>10</v>
      </c>
      <c r="B15" s="67">
        <f>個票10!B7</f>
        <v>0</v>
      </c>
      <c r="C15" s="62">
        <f>個票10!C7</f>
        <v>0</v>
      </c>
      <c r="D15" s="61">
        <f>個票10!D7</f>
        <v>0</v>
      </c>
      <c r="E15" s="62">
        <f>個票10!E7</f>
        <v>0</v>
      </c>
      <c r="F15" s="62">
        <f>個票10!F7</f>
        <v>0</v>
      </c>
      <c r="G15" s="61">
        <f>個票10!G7</f>
        <v>0</v>
      </c>
      <c r="H15" s="61">
        <f>個票10!H7</f>
        <v>0</v>
      </c>
      <c r="I15" s="57" t="s">
        <v>141</v>
      </c>
      <c r="J15" s="64">
        <f>個票10!B10</f>
        <v>0</v>
      </c>
      <c r="K15" s="65">
        <f>個票10!C10</f>
        <v>0</v>
      </c>
      <c r="L15" s="39">
        <f>個票10!D10</f>
        <v>0</v>
      </c>
      <c r="M15" s="3">
        <f>個票10!E10</f>
        <v>0</v>
      </c>
      <c r="N15" s="3" t="str">
        <f>個票10!F10</f>
        <v/>
      </c>
      <c r="O15" s="3">
        <f>個票10!G10</f>
        <v>0</v>
      </c>
      <c r="P15" s="12">
        <f>個票10!H10</f>
        <v>0</v>
      </c>
      <c r="Q15" s="66">
        <f>個票10!I10</f>
        <v>0</v>
      </c>
      <c r="R15" s="57" t="s">
        <v>148</v>
      </c>
      <c r="S15" s="49">
        <f>個票10!B11</f>
        <v>0</v>
      </c>
      <c r="T15" s="50">
        <f>個票10!C11</f>
        <v>0</v>
      </c>
      <c r="U15" s="36">
        <f>個票10!D11</f>
        <v>0</v>
      </c>
      <c r="V15" s="5">
        <f>個票10!E11</f>
        <v>0</v>
      </c>
      <c r="W15" s="5" t="str">
        <f>個票10!F11</f>
        <v/>
      </c>
      <c r="X15" s="5">
        <f>個票10!G11</f>
        <v>0</v>
      </c>
      <c r="Y15" s="58">
        <f>個票10!H11</f>
        <v>0</v>
      </c>
      <c r="Z15" s="59">
        <f>個票10!I11</f>
        <v>0</v>
      </c>
      <c r="AA15" s="57" t="s">
        <v>157</v>
      </c>
      <c r="AB15" s="49">
        <f>個票10!B12</f>
        <v>0</v>
      </c>
      <c r="AC15" s="50">
        <f>個票10!C12</f>
        <v>0</v>
      </c>
      <c r="AD15" s="36">
        <f>個票10!D12</f>
        <v>0</v>
      </c>
      <c r="AE15" s="5">
        <f>個票10!E12</f>
        <v>0</v>
      </c>
      <c r="AF15" s="5" t="str">
        <f>個票10!F12</f>
        <v/>
      </c>
      <c r="AG15" s="5">
        <f>個票10!G12</f>
        <v>0</v>
      </c>
      <c r="AH15" s="58">
        <f>個票10!H12</f>
        <v>0</v>
      </c>
      <c r="AI15" s="59">
        <f>個票10!I12</f>
        <v>0</v>
      </c>
      <c r="AJ15" s="57" t="s">
        <v>166</v>
      </c>
      <c r="AK15" s="49">
        <f>個票10!B13</f>
        <v>0</v>
      </c>
      <c r="AL15" s="50">
        <f>個票10!C13</f>
        <v>0</v>
      </c>
      <c r="AM15" s="36">
        <f>個票10!D13</f>
        <v>0</v>
      </c>
      <c r="AN15" s="5">
        <f>個票10!E13</f>
        <v>0</v>
      </c>
      <c r="AO15" s="5" t="str">
        <f>個票10!F13</f>
        <v/>
      </c>
      <c r="AP15" s="5">
        <f>個票10!G13</f>
        <v>0</v>
      </c>
      <c r="AQ15" s="58">
        <f>個票10!H13</f>
        <v>0</v>
      </c>
      <c r="AR15" s="59">
        <f>個票10!I13</f>
        <v>0</v>
      </c>
      <c r="AS15" s="57" t="s">
        <v>174</v>
      </c>
      <c r="AT15" s="49">
        <f>個票10!B14</f>
        <v>0</v>
      </c>
      <c r="AU15" s="50">
        <f>個票10!C14</f>
        <v>0</v>
      </c>
      <c r="AV15" s="36">
        <f>個票10!D14</f>
        <v>0</v>
      </c>
      <c r="AW15" s="5">
        <f>個票10!E14</f>
        <v>0</v>
      </c>
      <c r="AX15" s="5" t="str">
        <f>個票10!F14</f>
        <v/>
      </c>
      <c r="AY15" s="5">
        <f>個票10!G14</f>
        <v>0</v>
      </c>
      <c r="AZ15" s="58">
        <f>個票10!H14</f>
        <v>0</v>
      </c>
      <c r="BA15" s="60">
        <f>個票10!I14</f>
        <v>0</v>
      </c>
    </row>
  </sheetData>
  <protectedRanges>
    <protectedRange sqref="B3" name="範囲1"/>
  </protectedRanges>
  <mergeCells count="2">
    <mergeCell ref="B2:C2"/>
    <mergeCell ref="B3:C3"/>
  </mergeCells>
  <phoneticPr fontId="1"/>
  <dataValidations count="1">
    <dataValidation type="list" allowBlank="1" showInputMessage="1" showErrorMessage="1" sqref="T6:T15 AC6:AC15 AL6:AL15 AU6:AU15 K6:K15" xr:uid="{B5B47F17-6296-44F8-ADBE-0C396963DE20}">
      <formula1>$P$9:$P$15</formula1>
    </dataValidation>
  </dataValidations>
  <printOptions verticalCentered="1"/>
  <pageMargins left="0.31496062992125984" right="0.11811023622047245" top="0.15748031496062992" bottom="0.15748031496062992" header="0.11811023622047245" footer="0.11811023622047245"/>
  <pageSetup paperSize="9" scal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A10E-347F-418F-B7EB-2DA7E57AB98A}">
  <sheetPr>
    <pageSetUpPr fitToPage="1"/>
  </sheetPr>
  <dimension ref="A1:Q51"/>
  <sheetViews>
    <sheetView view="pageBreakPreview" zoomScale="85" zoomScaleNormal="85" zoomScaleSheetLayoutView="85" workbookViewId="0">
      <selection activeCell="D13" sqref="D13"/>
    </sheetView>
  </sheetViews>
  <sheetFormatPr defaultColWidth="9" defaultRowHeight="13.2" x14ac:dyDescent="0.2"/>
  <cols>
    <col min="1" max="1" width="7.21875" style="2" customWidth="1"/>
    <col min="2" max="2" width="25.6640625" style="2" customWidth="1"/>
    <col min="3" max="3" width="33.21875" style="2" customWidth="1"/>
    <col min="4" max="4" width="25.5546875" style="2" customWidth="1"/>
    <col min="5" max="5" width="24.6640625" style="2" customWidth="1"/>
    <col min="6" max="6" width="27.33203125" style="2" customWidth="1"/>
    <col min="7" max="7" width="28.88671875" style="2" customWidth="1"/>
    <col min="8" max="8" width="22.21875" style="2" customWidth="1"/>
    <col min="9" max="9" width="18.88671875" style="2" customWidth="1"/>
    <col min="10" max="10" width="21.664062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1093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19.2" customHeight="1" x14ac:dyDescent="0.2">
      <c r="B1" s="69"/>
      <c r="C1" s="137" t="s">
        <v>188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1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69.599999999999994" customHeight="1" x14ac:dyDescent="0.2">
      <c r="A10" s="41" t="s">
        <v>25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69.599999999999994" customHeight="1" x14ac:dyDescent="0.2">
      <c r="A11" s="42" t="s">
        <v>26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>G11*H11</f>
        <v>0</v>
      </c>
      <c r="J11" s="78"/>
      <c r="K11" s="78"/>
      <c r="L11" s="78"/>
    </row>
    <row r="12" spans="1:13" ht="69.599999999999994" customHeight="1" x14ac:dyDescent="0.2">
      <c r="A12" s="42" t="s">
        <v>27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>G12*H12</f>
        <v>0</v>
      </c>
      <c r="J12" s="78"/>
      <c r="K12" s="78"/>
      <c r="L12" s="78"/>
    </row>
    <row r="13" spans="1:13" ht="69.599999999999994" customHeight="1" thickBot="1" x14ac:dyDescent="0.25">
      <c r="A13" s="42" t="s">
        <v>85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ref="I13" si="2">G13*H13</f>
        <v>0</v>
      </c>
      <c r="J13" s="78"/>
      <c r="K13" s="78"/>
      <c r="L13" s="78"/>
    </row>
    <row r="14" spans="1:13" ht="69.599999999999994" customHeight="1" thickBot="1" x14ac:dyDescent="0.25">
      <c r="A14" s="43" t="s">
        <v>86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ref="I14" si="3">G14*H14</f>
        <v>0</v>
      </c>
      <c r="J14" s="70" t="s">
        <v>177</v>
      </c>
      <c r="K14" s="71" t="s">
        <v>179</v>
      </c>
      <c r="L14" s="77" t="s">
        <v>180</v>
      </c>
    </row>
    <row r="15" spans="1:13" ht="69.599999999999994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sheetProtection algorithmName="SHA-512" hashValue="fhB4sYNhvReAaj1+zo3Gmz0A5zA+YLtGZLSldFrqTp1XqgdylAfEQh45pgQGwYoWezbAAyO+GrnxZw2jWKDBUQ==" saltValue="iEMQlGzn6LCwDuclpwqcmA==" spinCount="100000" sheet="1" objects="1" scenarios="1"/>
  <protectedRanges>
    <protectedRange sqref="B7:G7" name="範囲1"/>
    <protectedRange sqref="B10:D14" name="範囲2"/>
    <protectedRange sqref="H10:H14" name="範囲3"/>
    <protectedRange sqref="J15" name="範囲4"/>
  </protectedRanges>
  <mergeCells count="8">
    <mergeCell ref="C1:K2"/>
    <mergeCell ref="J17:J19"/>
    <mergeCell ref="I17:I19"/>
    <mergeCell ref="H17:H19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9C4556C7-EFA7-4B2E-AC5E-0906A07FFB1D}">
      <formula1>"有,無"</formula1>
    </dataValidation>
    <dataValidation type="list" allowBlank="1" showInputMessage="1" showErrorMessage="1" sqref="E7" xr:uid="{D633D46C-1735-486C-AADE-0EDCD4F092F8}">
      <formula1>$M$17:$M$51</formula1>
    </dataValidation>
    <dataValidation type="list" allowBlank="1" showInputMessage="1" showErrorMessage="1" sqref="C10:C14" xr:uid="{258F6EB1-0C8E-4A4C-B599-D7678933D055}">
      <formula1>$P$18:$P$25</formula1>
    </dataValidation>
  </dataValidations>
  <printOptions verticalCentered="1"/>
  <pageMargins left="0.11811023622047245" right="0.11811023622047245" top="0.55118110236220474" bottom="0.55118110236220474" header="0.11811023622047245" footer="0.11811023622047245"/>
  <pageSetup paperSize="9" scale="52" orientation="landscape" r:id="rId1"/>
  <headerFooter differentFirst="1">
    <oddHeader>&amp;C令和６年度千葉県介護ロボット導入支援事業　要望調査（個票）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7FC3-32F5-47E1-A77F-65A42730B6CD}">
  <sheetPr>
    <pageSetUpPr fitToPage="1"/>
  </sheetPr>
  <dimension ref="A1:Q51"/>
  <sheetViews>
    <sheetView view="pageBreakPreview" topLeftCell="A3" zoomScale="83" zoomScaleNormal="85" zoomScaleSheetLayoutView="83" workbookViewId="0">
      <selection activeCell="B7" sqref="B7"/>
    </sheetView>
  </sheetViews>
  <sheetFormatPr defaultColWidth="9" defaultRowHeight="13.2" x14ac:dyDescent="0.2"/>
  <cols>
    <col min="1" max="1" width="7.21875" style="2" customWidth="1"/>
    <col min="2" max="2" width="25.77734375" style="2" customWidth="1"/>
    <col min="3" max="3" width="38.33203125" style="2" customWidth="1"/>
    <col min="4" max="4" width="25.5546875" style="2" customWidth="1"/>
    <col min="5" max="5" width="23.21875" style="2" customWidth="1"/>
    <col min="6" max="6" width="27.5546875" style="2" customWidth="1"/>
    <col min="7" max="7" width="28" style="2" customWidth="1"/>
    <col min="8" max="8" width="21.77734375" style="2" customWidth="1"/>
    <col min="9" max="9" width="18.88671875" style="2" customWidth="1"/>
    <col min="10" max="10" width="21.3320312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4414062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189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customHeight="1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2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3.2" customHeight="1" x14ac:dyDescent="0.2">
      <c r="A10" s="41" t="s">
        <v>28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3.2" customHeight="1" x14ac:dyDescent="0.2">
      <c r="A11" s="41" t="s">
        <v>92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3.2" customHeight="1" x14ac:dyDescent="0.2">
      <c r="A12" s="41" t="s">
        <v>93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3.2" customHeight="1" thickBot="1" x14ac:dyDescent="0.25">
      <c r="A13" s="41" t="s">
        <v>94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3.2" customHeight="1" thickBot="1" x14ac:dyDescent="0.25">
      <c r="A14" s="51" t="s">
        <v>95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3.2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2" customHeight="1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ht="13.2" customHeight="1" x14ac:dyDescent="0.2">
      <c r="M25" s="2" t="s">
        <v>47</v>
      </c>
      <c r="P25" s="2" t="s">
        <v>37</v>
      </c>
      <c r="Q25" s="2">
        <v>1000000</v>
      </c>
    </row>
    <row r="26" spans="2:17" ht="13.2" customHeight="1" x14ac:dyDescent="0.2">
      <c r="M26" s="2" t="s">
        <v>48</v>
      </c>
    </row>
    <row r="27" spans="2:17" ht="13.8" customHeight="1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sheetProtection algorithmName="SHA-512" hashValue="QROu7Acvt+xi3bK6QQLVDsPvUzxP2Y1ttWKObAN34ic2i+ahNlmLdjvyfBYaGUn5tXJdr4R7DITqs4bfF/Jx9Q==" saltValue="cecUn9Y7EJJtTcetw2h1sQ==" spinCount="100000" sheet="1" objects="1" scenarios="1"/>
  <protectedRanges>
    <protectedRange sqref="J15" name="範囲4"/>
    <protectedRange sqref="H10:H14" name="範囲3"/>
    <protectedRange sqref="B10:D14" name="範囲2"/>
    <protectedRange sqref="B7:G7" name="範囲1"/>
  </protectedRanges>
  <mergeCells count="8">
    <mergeCell ref="C1:K2"/>
    <mergeCell ref="B18:F22"/>
    <mergeCell ref="H20:H24"/>
    <mergeCell ref="I20:I24"/>
    <mergeCell ref="J20:J24"/>
    <mergeCell ref="H17:H19"/>
    <mergeCell ref="I17:I19"/>
    <mergeCell ref="J17:J19"/>
  </mergeCells>
  <phoneticPr fontId="1"/>
  <dataValidations count="3">
    <dataValidation type="list" allowBlank="1" showInputMessage="1" showErrorMessage="1" sqref="F7" xr:uid="{33808140-1A67-439E-B580-99B739638D2D}">
      <formula1>"有,無"</formula1>
    </dataValidation>
    <dataValidation type="list" allowBlank="1" showInputMessage="1" showErrorMessage="1" sqref="C10:C14" xr:uid="{FEB9C5F9-C9F3-4E54-A3EA-F0E4731CEA14}">
      <formula1>$P$18:$P$25</formula1>
    </dataValidation>
    <dataValidation type="list" allowBlank="1" showInputMessage="1" showErrorMessage="1" sqref="E7" xr:uid="{B779F1DF-029A-4519-84AF-F3E3D05E6FAD}">
      <formula1>$M$17:$M$51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FBE9-7AD8-495C-BAD6-EA702876D4D6}">
  <sheetPr>
    <pageSetUpPr fitToPage="1"/>
  </sheetPr>
  <dimension ref="A1:Q51"/>
  <sheetViews>
    <sheetView view="pageBreakPreview" zoomScale="82" zoomScaleNormal="85" zoomScaleSheetLayoutView="82" workbookViewId="0">
      <selection activeCell="D11" sqref="D11"/>
    </sheetView>
  </sheetViews>
  <sheetFormatPr defaultColWidth="9" defaultRowHeight="13.2" x14ac:dyDescent="0.2"/>
  <cols>
    <col min="1" max="1" width="7.21875" style="2" customWidth="1"/>
    <col min="2" max="2" width="27.5546875" style="2" customWidth="1"/>
    <col min="3" max="3" width="37.44140625" style="2" customWidth="1"/>
    <col min="4" max="4" width="27.21875" style="2" customWidth="1"/>
    <col min="5" max="5" width="23.21875" style="2" customWidth="1"/>
    <col min="6" max="6" width="28.77734375" style="2" customWidth="1"/>
    <col min="7" max="7" width="34.33203125" style="2" customWidth="1"/>
    <col min="8" max="8" width="22.7773437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9.218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190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3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3.8" customHeight="1" x14ac:dyDescent="0.2">
      <c r="A10" s="41" t="s">
        <v>29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3.8" customHeight="1" x14ac:dyDescent="0.2">
      <c r="A11" s="41" t="s">
        <v>96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3.8" customHeight="1" x14ac:dyDescent="0.2">
      <c r="A12" s="41" t="s">
        <v>97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3.8" customHeight="1" thickBot="1" x14ac:dyDescent="0.25">
      <c r="A13" s="41" t="s">
        <v>98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3.8" customHeight="1" thickBot="1" x14ac:dyDescent="0.25">
      <c r="A14" s="43" t="s">
        <v>99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3.8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2" customHeight="1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ht="13.8" customHeight="1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sheetProtection algorithmName="SHA-512" hashValue="/5BhsjHmYEIpZmVBk/sUbRm5oHsFSFevnwjbZ0Ta57zR7OIZzLcHPsJq2Hugw8nIy0gUlBJ47ORSMTASWg3slA==" saltValue="1Iy2cFegnZmgTE+P+baq0Q==" spinCount="100000" sheet="1" objects="1" scenarios="1"/>
  <protectedRanges>
    <protectedRange sqref="J15" name="範囲4"/>
    <protectedRange sqref="H10:H14" name="範囲3"/>
    <protectedRange sqref="B10:D14" name="範囲2"/>
    <protectedRange sqref="B7:G7" name="範囲1"/>
  </protectedRanges>
  <mergeCells count="8">
    <mergeCell ref="C1:K2"/>
    <mergeCell ref="B18:F22"/>
    <mergeCell ref="H20:H24"/>
    <mergeCell ref="I20:I24"/>
    <mergeCell ref="J20:J24"/>
    <mergeCell ref="H17:H19"/>
    <mergeCell ref="I17:I19"/>
    <mergeCell ref="J17:J19"/>
  </mergeCells>
  <phoneticPr fontId="1"/>
  <dataValidations count="3">
    <dataValidation type="list" allowBlank="1" showInputMessage="1" showErrorMessage="1" sqref="F7" xr:uid="{54DBB9B1-8FC3-4459-9381-8520FFC2933A}">
      <formula1>"有,無"</formula1>
    </dataValidation>
    <dataValidation type="list" allowBlank="1" showInputMessage="1" showErrorMessage="1" sqref="C10:C14" xr:uid="{240C0CC5-FFEF-4399-9BFF-E1AD6C439A9C}">
      <formula1>$P$18:$P$25</formula1>
    </dataValidation>
    <dataValidation type="list" allowBlank="1" showInputMessage="1" showErrorMessage="1" sqref="E7" xr:uid="{4F47E7DB-0C4F-4C76-9B34-17E2755295C6}">
      <formula1>$M$17:$M$51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954D-DD00-4363-83F7-831876098F16}">
  <sheetPr>
    <pageSetUpPr fitToPage="1"/>
  </sheetPr>
  <dimension ref="A1:Q51"/>
  <sheetViews>
    <sheetView view="pageBreakPreview" zoomScale="83" zoomScaleNormal="85" zoomScaleSheetLayoutView="83" workbookViewId="0">
      <selection activeCell="B7" sqref="B7"/>
    </sheetView>
  </sheetViews>
  <sheetFormatPr defaultColWidth="9" defaultRowHeight="13.2" x14ac:dyDescent="0.2"/>
  <cols>
    <col min="1" max="1" width="7.21875" style="2" customWidth="1"/>
    <col min="2" max="2" width="24.44140625" style="2" customWidth="1"/>
    <col min="3" max="3" width="37.77734375" style="2" customWidth="1"/>
    <col min="4" max="4" width="27.21875" style="2" customWidth="1"/>
    <col min="5" max="5" width="23.21875" style="2" customWidth="1"/>
    <col min="6" max="6" width="28" style="2" customWidth="1"/>
    <col min="7" max="7" width="28.21875" style="2" customWidth="1"/>
    <col min="8" max="8" width="23" style="2" customWidth="1"/>
    <col min="9" max="9" width="18.88671875" style="2" customWidth="1"/>
    <col min="10" max="10" width="21.1093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4414062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191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4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6.2" customHeight="1" x14ac:dyDescent="0.2">
      <c r="A10" s="41" t="s">
        <v>30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6.2" customHeight="1" x14ac:dyDescent="0.2">
      <c r="A11" s="41" t="s">
        <v>100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6.2" customHeight="1" x14ac:dyDescent="0.2">
      <c r="A12" s="41" t="s">
        <v>101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6.2" customHeight="1" thickBot="1" x14ac:dyDescent="0.25">
      <c r="A13" s="41" t="s">
        <v>102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6.2" customHeight="1" thickBot="1" x14ac:dyDescent="0.25">
      <c r="A14" s="43" t="s">
        <v>103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6.2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protectedRanges>
    <protectedRange sqref="B7" name="範囲4"/>
    <protectedRange sqref="H10:H14" name="範囲3"/>
    <protectedRange sqref="B10:D14" name="範囲2"/>
    <protectedRange sqref="B7:G7" name="範囲1"/>
  </protectedRanges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ADFD1DFF-B0DC-4329-B549-957789A47841}">
      <formula1>"有,無"</formula1>
    </dataValidation>
    <dataValidation type="list" allowBlank="1" showInputMessage="1" showErrorMessage="1" sqref="E7" xr:uid="{50FD73CD-7085-40E6-A2D6-10EBF329729C}">
      <formula1>$M$17:$M$51</formula1>
    </dataValidation>
    <dataValidation type="list" allowBlank="1" showInputMessage="1" showErrorMessage="1" sqref="C10:C14" xr:uid="{7BD45B97-00F7-4325-B9DF-E171194FCB15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E878-F0A9-4479-85E6-D4CAF7651F2C}">
  <sheetPr>
    <pageSetUpPr fitToPage="1"/>
  </sheetPr>
  <dimension ref="A1:Q51"/>
  <sheetViews>
    <sheetView view="pageBreakPreview" zoomScale="85" zoomScaleNormal="85" zoomScaleSheetLayoutView="85" workbookViewId="0">
      <selection activeCell="C1" sqref="C1:K2"/>
    </sheetView>
  </sheetViews>
  <sheetFormatPr defaultColWidth="9" defaultRowHeight="13.2" x14ac:dyDescent="0.2"/>
  <cols>
    <col min="1" max="1" width="7.21875" style="2" customWidth="1"/>
    <col min="2" max="2" width="27" style="2" customWidth="1"/>
    <col min="3" max="3" width="37.6640625" style="2" customWidth="1"/>
    <col min="4" max="4" width="26.44140625" style="2" customWidth="1"/>
    <col min="5" max="5" width="23.21875" style="2" customWidth="1"/>
    <col min="6" max="6" width="29.21875" style="2" customWidth="1"/>
    <col min="7" max="7" width="32.109375" style="2" customWidth="1"/>
    <col min="8" max="8" width="22.21875" style="2" customWidth="1"/>
    <col min="9" max="9" width="18.88671875" style="2" customWidth="1"/>
    <col min="10" max="10" width="23.33203125" style="2" customWidth="1"/>
    <col min="11" max="11" width="21" style="2" customWidth="1"/>
    <col min="12" max="12" width="18.777343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1093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192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5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5.599999999999994" customHeight="1" x14ac:dyDescent="0.2">
      <c r="A10" s="41" t="s">
        <v>36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5.599999999999994" customHeight="1" x14ac:dyDescent="0.2">
      <c r="A11" s="41" t="s">
        <v>104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5.599999999999994" customHeight="1" x14ac:dyDescent="0.2">
      <c r="A12" s="41" t="s">
        <v>105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5.599999999999994" customHeight="1" thickBot="1" x14ac:dyDescent="0.25">
      <c r="A13" s="41" t="s">
        <v>106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5.599999999999994" customHeight="1" thickBot="1" x14ac:dyDescent="0.25">
      <c r="A14" s="43" t="s">
        <v>107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5.599999999999994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sheetProtection algorithmName="SHA-512" hashValue="BuIF+DokZA0J7pznC7EZ37UcEgxk5xNXYzChFz4GnilJqRf//2KHfLD6tK8SRy13bVN8VwMEleLkKFd0VWCrCA==" saltValue="3kPoixLj4CqLauBhx7k46A==" spinCount="100000" sheet="1" objects="1" scenarios="1"/>
  <protectedRanges>
    <protectedRange sqref="J15" name="範囲4"/>
    <protectedRange sqref="H10:H14" name="範囲3"/>
    <protectedRange sqref="B10:D14" name="範囲2"/>
    <protectedRange sqref="B7:G7" name="範囲1"/>
  </protectedRanges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003D3DC8-ED1D-409C-9ADA-B6E573657194}">
      <formula1>"有,無"</formula1>
    </dataValidation>
    <dataValidation type="list" allowBlank="1" showInputMessage="1" showErrorMessage="1" sqref="E7" xr:uid="{D8C26F85-28F1-4D6A-917C-3202DCEDF933}">
      <formula1>$M$17:$M$51</formula1>
    </dataValidation>
    <dataValidation type="list" allowBlank="1" showInputMessage="1" showErrorMessage="1" sqref="C10:C14" xr:uid="{59AEAA38-721F-48C5-AB7A-B0C0D304294E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6D4F-CB0B-482E-8EBD-A9333BCDC192}">
  <sheetPr>
    <pageSetUpPr fitToPage="1"/>
  </sheetPr>
  <dimension ref="A1:Q51"/>
  <sheetViews>
    <sheetView view="pageBreakPreview" zoomScale="83" zoomScaleNormal="85" zoomScaleSheetLayoutView="83" workbookViewId="0">
      <selection activeCell="D8" sqref="D8"/>
    </sheetView>
  </sheetViews>
  <sheetFormatPr defaultColWidth="9" defaultRowHeight="13.2" x14ac:dyDescent="0.2"/>
  <cols>
    <col min="1" max="1" width="7.21875" style="2" customWidth="1"/>
    <col min="2" max="2" width="26.6640625" style="2" customWidth="1"/>
    <col min="3" max="3" width="37.44140625" style="2" customWidth="1"/>
    <col min="4" max="4" width="27.77734375" style="2" customWidth="1"/>
    <col min="5" max="5" width="23.21875" style="2" customWidth="1"/>
    <col min="6" max="6" width="27.5546875" style="2" customWidth="1"/>
    <col min="7" max="7" width="30" style="2" customWidth="1"/>
    <col min="8" max="8" width="22.44140625" style="2" customWidth="1"/>
    <col min="9" max="9" width="18.88671875" style="2" customWidth="1"/>
    <col min="10" max="10" width="21.777343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9.109375" style="2" hidden="1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193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6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5.599999999999994" customHeight="1" x14ac:dyDescent="0.2">
      <c r="A10" s="41" t="s">
        <v>35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5.599999999999994" customHeight="1" x14ac:dyDescent="0.2">
      <c r="A11" s="41" t="s">
        <v>108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5.599999999999994" customHeight="1" x14ac:dyDescent="0.2">
      <c r="A12" s="41" t="s">
        <v>109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5.599999999999994" customHeight="1" thickBot="1" x14ac:dyDescent="0.25">
      <c r="A13" s="41" t="s">
        <v>110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5.599999999999994" customHeight="1" thickBot="1" x14ac:dyDescent="0.25">
      <c r="A14" s="43" t="s">
        <v>111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5.599999999999994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3CBD6BEA-0A6D-4728-8DB6-1AFE6D06E85C}">
      <formula1>"有,無"</formula1>
    </dataValidation>
    <dataValidation type="list" allowBlank="1" showInputMessage="1" showErrorMessage="1" sqref="E7" xr:uid="{D9FF4002-1054-4B2F-BE24-D57580BA5E6C}">
      <formula1>$M$17:$M$51</formula1>
    </dataValidation>
    <dataValidation type="list" allowBlank="1" showInputMessage="1" showErrorMessage="1" sqref="C10:C14" xr:uid="{6F628F4B-9FA5-45A6-AE2A-8DCEC5A5A8D4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B968-7D75-41F8-B4B3-A59ADC67150E}">
  <sheetPr>
    <pageSetUpPr fitToPage="1"/>
  </sheetPr>
  <dimension ref="A1:Q51"/>
  <sheetViews>
    <sheetView view="pageBreakPreview" zoomScale="82" zoomScaleNormal="85" zoomScaleSheetLayoutView="82" workbookViewId="0">
      <selection activeCell="D9" sqref="D9"/>
    </sheetView>
  </sheetViews>
  <sheetFormatPr defaultColWidth="9" defaultRowHeight="13.2" x14ac:dyDescent="0.2"/>
  <cols>
    <col min="1" max="1" width="7.21875" style="2" customWidth="1"/>
    <col min="2" max="2" width="24.33203125" style="2" customWidth="1"/>
    <col min="3" max="3" width="36.77734375" style="2" customWidth="1"/>
    <col min="4" max="4" width="28.44140625" style="2" customWidth="1"/>
    <col min="5" max="5" width="23.21875" style="2" customWidth="1"/>
    <col min="6" max="6" width="29.6640625" style="2" customWidth="1"/>
    <col min="7" max="7" width="27.88671875" style="2" customWidth="1"/>
    <col min="8" max="8" width="23.33203125" style="2" customWidth="1"/>
    <col min="9" max="9" width="18.88671875" style="2" customWidth="1"/>
    <col min="10" max="10" width="20.218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7773437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194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7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1.400000000000006" customHeight="1" x14ac:dyDescent="0.2">
      <c r="A10" s="41" t="s">
        <v>34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1.400000000000006" customHeight="1" x14ac:dyDescent="0.2">
      <c r="A11" s="41" t="s">
        <v>112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1.400000000000006" customHeight="1" x14ac:dyDescent="0.2">
      <c r="A12" s="41" t="s">
        <v>113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1.400000000000006" customHeight="1" thickBot="1" x14ac:dyDescent="0.25">
      <c r="A13" s="41" t="s">
        <v>114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1.400000000000006" customHeight="1" thickBot="1" x14ac:dyDescent="0.25">
      <c r="A14" s="43" t="s">
        <v>115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1.400000000000006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7EC0D42F-9311-48DD-ACAD-F3A804A231A4}">
      <formula1>"有,無"</formula1>
    </dataValidation>
    <dataValidation type="list" allowBlank="1" showInputMessage="1" showErrorMessage="1" sqref="E7" xr:uid="{E99787DD-29E6-41B2-8CDC-83A6310FE546}">
      <formula1>$M$17:$M$51</formula1>
    </dataValidation>
    <dataValidation type="list" allowBlank="1" showInputMessage="1" showErrorMessage="1" sqref="C10:C14" xr:uid="{264797CF-1F93-475F-AF0C-7BE9A2DFEB6E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EFAD-3C35-4BD8-9AA5-61FDE949E66C}">
  <sheetPr>
    <pageSetUpPr fitToPage="1"/>
  </sheetPr>
  <dimension ref="A1:Q51"/>
  <sheetViews>
    <sheetView view="pageBreakPreview" zoomScale="83" zoomScaleNormal="85" zoomScaleSheetLayoutView="83" workbookViewId="0">
      <selection activeCell="E10" sqref="E10"/>
    </sheetView>
  </sheetViews>
  <sheetFormatPr defaultColWidth="9" defaultRowHeight="13.2" x14ac:dyDescent="0.2"/>
  <cols>
    <col min="1" max="1" width="7.21875" style="2" customWidth="1"/>
    <col min="2" max="2" width="25.44140625" style="2" customWidth="1"/>
    <col min="3" max="3" width="36.77734375" style="2" customWidth="1"/>
    <col min="4" max="4" width="27.6640625" style="2" customWidth="1"/>
    <col min="5" max="5" width="24.5546875" style="2" customWidth="1"/>
    <col min="6" max="6" width="27.44140625" style="2" customWidth="1"/>
    <col min="7" max="7" width="30.6640625" style="2" customWidth="1"/>
    <col min="8" max="8" width="23.6640625" style="2" customWidth="1"/>
    <col min="9" max="9" width="18.88671875" style="2" customWidth="1"/>
    <col min="10" max="10" width="21.109375" style="2" customWidth="1"/>
    <col min="11" max="11" width="21" style="2" customWidth="1"/>
    <col min="12" max="12" width="18.88671875" style="2" customWidth="1"/>
    <col min="13" max="13" width="23.109375" style="2" hidden="1" customWidth="1"/>
    <col min="14" max="14" width="17.33203125" style="2" hidden="1" customWidth="1"/>
    <col min="15" max="15" width="23.44140625" style="2" hidden="1" customWidth="1"/>
    <col min="16" max="16" width="24.88671875" style="2" hidden="1" customWidth="1"/>
    <col min="17" max="17" width="0.6640625" style="2" customWidth="1"/>
    <col min="18" max="18" width="24" style="2" customWidth="1"/>
    <col min="19" max="19" width="4.6640625" style="2" customWidth="1"/>
    <col min="20" max="20" width="18.77734375" style="2" customWidth="1"/>
    <col min="21" max="16384" width="9" style="2"/>
  </cols>
  <sheetData>
    <row r="1" spans="1:13" ht="21" x14ac:dyDescent="0.2">
      <c r="B1" s="69"/>
      <c r="C1" s="137" t="s">
        <v>195</v>
      </c>
      <c r="D1" s="137"/>
      <c r="E1" s="137"/>
      <c r="F1" s="137"/>
      <c r="G1" s="137"/>
      <c r="H1" s="137"/>
      <c r="I1" s="137"/>
      <c r="J1" s="137"/>
      <c r="K1" s="137"/>
      <c r="L1" s="69"/>
    </row>
    <row r="2" spans="1:13" ht="19.2" customHeight="1" x14ac:dyDescent="0.2">
      <c r="C2" s="137"/>
      <c r="D2" s="137"/>
      <c r="E2" s="137"/>
      <c r="F2" s="137"/>
      <c r="G2" s="137"/>
      <c r="H2" s="137"/>
      <c r="I2" s="137"/>
      <c r="J2" s="137"/>
      <c r="K2" s="137"/>
    </row>
    <row r="3" spans="1:13" ht="19.2" customHeight="1" x14ac:dyDescent="0.2">
      <c r="C3" s="23"/>
      <c r="D3" s="23"/>
      <c r="E3" s="23"/>
      <c r="F3" s="23"/>
      <c r="G3" s="23"/>
      <c r="H3" s="23"/>
      <c r="I3" s="23"/>
      <c r="J3" s="23"/>
    </row>
    <row r="4" spans="1:13" ht="19.2" customHeight="1" x14ac:dyDescent="0.2">
      <c r="C4" s="23"/>
      <c r="D4" s="23"/>
      <c r="E4" s="23"/>
      <c r="F4" s="23"/>
      <c r="G4" s="23"/>
      <c r="H4" s="23"/>
      <c r="I4" s="23"/>
      <c r="J4" s="23"/>
    </row>
    <row r="5" spans="1:13" ht="13.8" thickBot="1" x14ac:dyDescent="0.25"/>
    <row r="6" spans="1:13" ht="42.6" customHeight="1" thickBot="1" x14ac:dyDescent="0.25">
      <c r="A6" s="37" t="s">
        <v>13</v>
      </c>
      <c r="B6" s="70" t="s">
        <v>185</v>
      </c>
      <c r="C6" s="71" t="s">
        <v>78</v>
      </c>
      <c r="D6" s="71" t="s">
        <v>79</v>
      </c>
      <c r="E6" s="72" t="s">
        <v>80</v>
      </c>
      <c r="F6" s="71" t="s">
        <v>81</v>
      </c>
      <c r="G6" s="73" t="s">
        <v>82</v>
      </c>
      <c r="H6" s="70" t="s">
        <v>83</v>
      </c>
      <c r="I6" s="73" t="s">
        <v>84</v>
      </c>
      <c r="J6" s="74"/>
      <c r="K6" s="75"/>
      <c r="L6" s="74"/>
    </row>
    <row r="7" spans="1:13" ht="58.2" customHeight="1" thickBot="1" x14ac:dyDescent="0.25">
      <c r="A7" s="38">
        <v>8</v>
      </c>
      <c r="B7" s="81"/>
      <c r="C7" s="82"/>
      <c r="D7" s="82"/>
      <c r="E7" s="82"/>
      <c r="F7" s="82"/>
      <c r="G7" s="83"/>
      <c r="H7" s="84">
        <f>ROUNDUP((G7*0.5),0)</f>
        <v>0</v>
      </c>
      <c r="I7" s="85">
        <v>7400000</v>
      </c>
      <c r="J7" s="74"/>
      <c r="K7" s="75"/>
      <c r="L7" s="74"/>
    </row>
    <row r="8" spans="1:13" ht="16.8" thickBot="1" x14ac:dyDescent="0.2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3" ht="66.75" customHeight="1" thickBot="1" x14ac:dyDescent="0.25">
      <c r="A9" s="19" t="s">
        <v>13</v>
      </c>
      <c r="B9" s="72" t="s">
        <v>38</v>
      </c>
      <c r="C9" s="76" t="s">
        <v>186</v>
      </c>
      <c r="D9" s="71" t="s">
        <v>87</v>
      </c>
      <c r="E9" s="71" t="s">
        <v>21</v>
      </c>
      <c r="F9" s="71" t="s">
        <v>22</v>
      </c>
      <c r="G9" s="71" t="s">
        <v>19</v>
      </c>
      <c r="H9" s="71" t="s">
        <v>182</v>
      </c>
      <c r="I9" s="77" t="s">
        <v>176</v>
      </c>
      <c r="J9" s="74"/>
      <c r="K9" s="74"/>
      <c r="L9" s="75"/>
    </row>
    <row r="10" spans="1:13" ht="72" customHeight="1" x14ac:dyDescent="0.2">
      <c r="A10" s="41" t="s">
        <v>33</v>
      </c>
      <c r="B10" s="86"/>
      <c r="C10" s="87"/>
      <c r="D10" s="88"/>
      <c r="E10" s="89">
        <f>ROUNDDOWN(D10*3/4,-3)</f>
        <v>0</v>
      </c>
      <c r="F10" s="89" t="str">
        <f>IF(C10="","",VLOOKUP(C10,$P$18:$Q$25,2,0))</f>
        <v/>
      </c>
      <c r="G10" s="89">
        <f>IF(F10&gt;E10,E10,F10)</f>
        <v>0</v>
      </c>
      <c r="H10" s="90"/>
      <c r="I10" s="91">
        <f>G10*H10</f>
        <v>0</v>
      </c>
      <c r="J10" s="78"/>
      <c r="K10" s="78"/>
      <c r="L10" s="78"/>
    </row>
    <row r="11" spans="1:13" ht="72" customHeight="1" x14ac:dyDescent="0.2">
      <c r="A11" s="41" t="s">
        <v>116</v>
      </c>
      <c r="B11" s="86"/>
      <c r="C11" s="87"/>
      <c r="D11" s="88"/>
      <c r="E11" s="89">
        <f t="shared" ref="E11:E14" si="0">ROUNDDOWN(D11*3/4,-3)</f>
        <v>0</v>
      </c>
      <c r="F11" s="89" t="str">
        <f>IF(C11="","",VLOOKUP(C11,$P$18:$Q$25,2,0))</f>
        <v/>
      </c>
      <c r="G11" s="89">
        <f t="shared" ref="G11:G14" si="1">IF(F11&gt;E11,E11,F11)</f>
        <v>0</v>
      </c>
      <c r="H11" s="90"/>
      <c r="I11" s="91">
        <f t="shared" ref="I11:I14" si="2">G11*H11</f>
        <v>0</v>
      </c>
      <c r="J11" s="78"/>
      <c r="K11" s="78"/>
      <c r="L11" s="78"/>
    </row>
    <row r="12" spans="1:13" ht="72" customHeight="1" x14ac:dyDescent="0.2">
      <c r="A12" s="41" t="s">
        <v>117</v>
      </c>
      <c r="B12" s="86"/>
      <c r="C12" s="87"/>
      <c r="D12" s="88"/>
      <c r="E12" s="89">
        <f t="shared" si="0"/>
        <v>0</v>
      </c>
      <c r="F12" s="89" t="str">
        <f>IF(C12="","",VLOOKUP(C12,$P$18:$Q$25,2,0))</f>
        <v/>
      </c>
      <c r="G12" s="89">
        <f t="shared" si="1"/>
        <v>0</v>
      </c>
      <c r="H12" s="90"/>
      <c r="I12" s="91">
        <f t="shared" si="2"/>
        <v>0</v>
      </c>
      <c r="J12" s="78"/>
      <c r="K12" s="78"/>
      <c r="L12" s="78"/>
    </row>
    <row r="13" spans="1:13" ht="72" customHeight="1" thickBot="1" x14ac:dyDescent="0.25">
      <c r="A13" s="41" t="s">
        <v>118</v>
      </c>
      <c r="B13" s="86"/>
      <c r="C13" s="87"/>
      <c r="D13" s="88"/>
      <c r="E13" s="89">
        <f t="shared" si="0"/>
        <v>0</v>
      </c>
      <c r="F13" s="89" t="str">
        <f>IF(C13="","",VLOOKUP(C13,$P$18:$Q$25,2,0))</f>
        <v/>
      </c>
      <c r="G13" s="89">
        <f t="shared" si="1"/>
        <v>0</v>
      </c>
      <c r="H13" s="90"/>
      <c r="I13" s="91">
        <f t="shared" si="2"/>
        <v>0</v>
      </c>
      <c r="J13" s="78"/>
      <c r="K13" s="78"/>
      <c r="L13" s="78"/>
    </row>
    <row r="14" spans="1:13" ht="72" customHeight="1" thickBot="1" x14ac:dyDescent="0.25">
      <c r="A14" s="43" t="s">
        <v>119</v>
      </c>
      <c r="B14" s="92"/>
      <c r="C14" s="93"/>
      <c r="D14" s="94"/>
      <c r="E14" s="95">
        <f t="shared" si="0"/>
        <v>0</v>
      </c>
      <c r="F14" s="95" t="str">
        <f>IF(C14="","",VLOOKUP(C14,$P$18:$Q$25,2,0))</f>
        <v/>
      </c>
      <c r="G14" s="95">
        <f t="shared" si="1"/>
        <v>0</v>
      </c>
      <c r="H14" s="96"/>
      <c r="I14" s="97">
        <f t="shared" si="2"/>
        <v>0</v>
      </c>
      <c r="J14" s="70" t="s">
        <v>177</v>
      </c>
      <c r="K14" s="71" t="s">
        <v>179</v>
      </c>
      <c r="L14" s="77" t="s">
        <v>180</v>
      </c>
    </row>
    <row r="15" spans="1:13" ht="72" customHeight="1" thickBot="1" x14ac:dyDescent="0.25">
      <c r="B15" s="74"/>
      <c r="C15" s="74"/>
      <c r="D15" s="74"/>
      <c r="E15" s="74"/>
      <c r="F15" s="74"/>
      <c r="G15" s="80" t="s">
        <v>1</v>
      </c>
      <c r="H15" s="98">
        <f>SUM(H10:H14)</f>
        <v>0</v>
      </c>
      <c r="I15" s="99">
        <f>SUM(I10:I14)</f>
        <v>0</v>
      </c>
      <c r="J15" s="100"/>
      <c r="K15" s="101">
        <f>J15-I15</f>
        <v>0</v>
      </c>
      <c r="L15" s="102">
        <f>IF((J15&lt;I15),J15,I15)</f>
        <v>0</v>
      </c>
    </row>
    <row r="16" spans="1:13" ht="22.2" customHeight="1" thickBot="1" x14ac:dyDescent="0.25">
      <c r="J16" s="1"/>
      <c r="K16" s="1"/>
      <c r="M16" s="2" t="s">
        <v>2</v>
      </c>
    </row>
    <row r="17" spans="2:17" ht="13.2" customHeight="1" x14ac:dyDescent="0.2">
      <c r="H17" s="144" t="s">
        <v>75</v>
      </c>
      <c r="I17" s="141" t="s">
        <v>76</v>
      </c>
      <c r="J17" s="138" t="s">
        <v>178</v>
      </c>
      <c r="L17" s="1"/>
      <c r="M17" s="2" t="s">
        <v>39</v>
      </c>
      <c r="O17" s="2" t="s">
        <v>3</v>
      </c>
      <c r="P17" s="2" t="s">
        <v>6</v>
      </c>
    </row>
    <row r="18" spans="2:17" ht="13.2" customHeight="1" x14ac:dyDescent="0.2">
      <c r="B18" s="147" t="s">
        <v>181</v>
      </c>
      <c r="C18" s="147"/>
      <c r="D18" s="147"/>
      <c r="E18" s="147"/>
      <c r="F18" s="147"/>
      <c r="H18" s="145"/>
      <c r="I18" s="142"/>
      <c r="J18" s="139"/>
      <c r="M18" s="2" t="s">
        <v>40</v>
      </c>
      <c r="O18" s="2" t="s">
        <v>4</v>
      </c>
      <c r="P18" s="2" t="s">
        <v>7</v>
      </c>
      <c r="Q18" s="2">
        <v>1000000</v>
      </c>
    </row>
    <row r="19" spans="2:17" ht="13.2" customHeight="1" thickBot="1" x14ac:dyDescent="0.25">
      <c r="B19" s="147"/>
      <c r="C19" s="147"/>
      <c r="D19" s="147"/>
      <c r="E19" s="147"/>
      <c r="F19" s="147"/>
      <c r="H19" s="146"/>
      <c r="I19" s="143"/>
      <c r="J19" s="140"/>
      <c r="M19" s="2" t="s">
        <v>41</v>
      </c>
      <c r="O19" s="2" t="s">
        <v>5</v>
      </c>
      <c r="P19" s="2" t="s">
        <v>9</v>
      </c>
      <c r="Q19" s="2">
        <v>300000</v>
      </c>
    </row>
    <row r="20" spans="2:17" ht="13.2" customHeight="1" x14ac:dyDescent="0.2">
      <c r="B20" s="147"/>
      <c r="C20" s="147"/>
      <c r="D20" s="147"/>
      <c r="E20" s="147"/>
      <c r="F20" s="147"/>
      <c r="H20" s="148" t="str">
        <f>IF((H7&lt;H15),"NG","OK")</f>
        <v>OK</v>
      </c>
      <c r="I20" s="151" t="s">
        <v>20</v>
      </c>
      <c r="J20" s="154"/>
      <c r="M20" s="2" t="s">
        <v>42</v>
      </c>
      <c r="P20" s="2" t="s">
        <v>10</v>
      </c>
      <c r="Q20" s="2">
        <v>300000</v>
      </c>
    </row>
    <row r="21" spans="2:17" ht="13.2" customHeight="1" x14ac:dyDescent="0.2">
      <c r="B21" s="147"/>
      <c r="C21" s="147"/>
      <c r="D21" s="147"/>
      <c r="E21" s="147"/>
      <c r="F21" s="147"/>
      <c r="H21" s="149"/>
      <c r="I21" s="152"/>
      <c r="J21" s="155"/>
      <c r="M21" s="2" t="s">
        <v>43</v>
      </c>
      <c r="P21" s="2" t="s">
        <v>8</v>
      </c>
      <c r="Q21" s="2">
        <v>300000</v>
      </c>
    </row>
    <row r="22" spans="2:17" ht="13.2" customHeight="1" x14ac:dyDescent="0.2">
      <c r="B22" s="147"/>
      <c r="C22" s="147"/>
      <c r="D22" s="147"/>
      <c r="E22" s="147"/>
      <c r="F22" s="147"/>
      <c r="H22" s="149"/>
      <c r="I22" s="152"/>
      <c r="J22" s="155"/>
      <c r="M22" s="2" t="s">
        <v>44</v>
      </c>
      <c r="P22" s="2" t="s">
        <v>14</v>
      </c>
      <c r="Q22" s="2">
        <v>300000</v>
      </c>
    </row>
    <row r="23" spans="2:17" ht="13.2" customHeight="1" x14ac:dyDescent="0.2">
      <c r="H23" s="149"/>
      <c r="I23" s="152"/>
      <c r="J23" s="155"/>
      <c r="M23" s="2" t="s">
        <v>45</v>
      </c>
      <c r="P23" s="2" t="s">
        <v>11</v>
      </c>
      <c r="Q23" s="2">
        <v>1000000</v>
      </c>
    </row>
    <row r="24" spans="2:17" ht="13.8" thickBot="1" x14ac:dyDescent="0.25">
      <c r="H24" s="150"/>
      <c r="I24" s="153"/>
      <c r="J24" s="156"/>
      <c r="M24" s="2" t="s">
        <v>46</v>
      </c>
      <c r="P24" s="2" t="s">
        <v>12</v>
      </c>
      <c r="Q24" s="2">
        <v>300000</v>
      </c>
    </row>
    <row r="25" spans="2:17" x14ac:dyDescent="0.2">
      <c r="M25" s="2" t="s">
        <v>47</v>
      </c>
      <c r="P25" s="2" t="s">
        <v>37</v>
      </c>
      <c r="Q25" s="2">
        <v>1000000</v>
      </c>
    </row>
    <row r="26" spans="2:17" x14ac:dyDescent="0.2">
      <c r="M26" s="2" t="s">
        <v>48</v>
      </c>
    </row>
    <row r="27" spans="2:17" x14ac:dyDescent="0.2">
      <c r="M27" s="2" t="s">
        <v>49</v>
      </c>
    </row>
    <row r="28" spans="2:17" x14ac:dyDescent="0.2">
      <c r="M28" s="2" t="s">
        <v>50</v>
      </c>
    </row>
    <row r="29" spans="2:17" x14ac:dyDescent="0.2">
      <c r="M29" s="2" t="s">
        <v>51</v>
      </c>
    </row>
    <row r="30" spans="2:17" x14ac:dyDescent="0.2">
      <c r="M30" s="2" t="s">
        <v>52</v>
      </c>
    </row>
    <row r="31" spans="2:17" x14ac:dyDescent="0.2">
      <c r="M31" s="2" t="s">
        <v>53</v>
      </c>
    </row>
    <row r="32" spans="2:17" x14ac:dyDescent="0.2">
      <c r="M32" s="2" t="s">
        <v>54</v>
      </c>
    </row>
    <row r="33" spans="13:13" x14ac:dyDescent="0.2">
      <c r="M33" s="2" t="s">
        <v>55</v>
      </c>
    </row>
    <row r="34" spans="13:13" x14ac:dyDescent="0.2">
      <c r="M34" s="2" t="s">
        <v>56</v>
      </c>
    </row>
    <row r="35" spans="13:13" x14ac:dyDescent="0.2">
      <c r="M35" s="2" t="s">
        <v>57</v>
      </c>
    </row>
    <row r="36" spans="13:13" x14ac:dyDescent="0.2">
      <c r="M36" s="2" t="s">
        <v>58</v>
      </c>
    </row>
    <row r="37" spans="13:13" x14ac:dyDescent="0.2">
      <c r="M37" s="2" t="s">
        <v>59</v>
      </c>
    </row>
    <row r="38" spans="13:13" x14ac:dyDescent="0.2">
      <c r="M38" s="2" t="s">
        <v>60</v>
      </c>
    </row>
    <row r="39" spans="13:13" x14ac:dyDescent="0.2">
      <c r="M39" s="2" t="s">
        <v>61</v>
      </c>
    </row>
    <row r="40" spans="13:13" x14ac:dyDescent="0.2">
      <c r="M40" s="2" t="s">
        <v>62</v>
      </c>
    </row>
    <row r="41" spans="13:13" x14ac:dyDescent="0.2">
      <c r="M41" s="2" t="s">
        <v>63</v>
      </c>
    </row>
    <row r="42" spans="13:13" x14ac:dyDescent="0.2">
      <c r="M42" s="2" t="s">
        <v>64</v>
      </c>
    </row>
    <row r="43" spans="13:13" x14ac:dyDescent="0.2">
      <c r="M43" s="2" t="s">
        <v>65</v>
      </c>
    </row>
    <row r="44" spans="13:13" x14ac:dyDescent="0.2">
      <c r="M44" s="2" t="s">
        <v>66</v>
      </c>
    </row>
    <row r="45" spans="13:13" x14ac:dyDescent="0.2">
      <c r="M45" s="2" t="s">
        <v>67</v>
      </c>
    </row>
    <row r="46" spans="13:13" x14ac:dyDescent="0.2">
      <c r="M46" s="2" t="s">
        <v>68</v>
      </c>
    </row>
    <row r="47" spans="13:13" x14ac:dyDescent="0.2">
      <c r="M47" s="2" t="s">
        <v>69</v>
      </c>
    </row>
    <row r="48" spans="13:13" x14ac:dyDescent="0.2">
      <c r="M48" s="2" t="s">
        <v>70</v>
      </c>
    </row>
    <row r="49" spans="13:13" x14ac:dyDescent="0.2">
      <c r="M49" s="2" t="s">
        <v>71</v>
      </c>
    </row>
    <row r="50" spans="13:13" x14ac:dyDescent="0.2">
      <c r="M50" s="2" t="s">
        <v>72</v>
      </c>
    </row>
    <row r="51" spans="13:13" x14ac:dyDescent="0.2">
      <c r="M51" s="2" t="s">
        <v>73</v>
      </c>
    </row>
  </sheetData>
  <mergeCells count="8">
    <mergeCell ref="H17:H19"/>
    <mergeCell ref="I17:I19"/>
    <mergeCell ref="J17:J19"/>
    <mergeCell ref="C1:K2"/>
    <mergeCell ref="B18:F22"/>
    <mergeCell ref="H20:H24"/>
    <mergeCell ref="I20:I24"/>
    <mergeCell ref="J20:J24"/>
  </mergeCells>
  <phoneticPr fontId="1"/>
  <dataValidations count="3">
    <dataValidation type="list" allowBlank="1" showInputMessage="1" showErrorMessage="1" sqref="F7" xr:uid="{75AC34BB-C5F6-4214-8C4C-06FAB02E49AA}">
      <formula1>"有,無"</formula1>
    </dataValidation>
    <dataValidation type="list" allowBlank="1" showInputMessage="1" showErrorMessage="1" sqref="E7" xr:uid="{4B2F5153-1553-4FD5-9DAF-79168E0F63D4}">
      <formula1>$M$17:$M$51</formula1>
    </dataValidation>
    <dataValidation type="list" allowBlank="1" showInputMessage="1" showErrorMessage="1" sqref="C10:C14" xr:uid="{E2EEEB03-1F2B-473F-9015-EAC351832770}">
      <formula1>$P$18:$P$25</formula1>
    </dataValidation>
  </dataValidations>
  <printOptions verticalCentered="1"/>
  <pageMargins left="0.11811023622047245" right="0.11811023622047245" top="0.15748031496062992" bottom="0.15748031496062992" header="0.11811023622047245" footer="0.11811023622047245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介ロボ総表</vt:lpstr>
      <vt:lpstr>個票1</vt:lpstr>
      <vt:lpstr>個票2</vt:lpstr>
      <vt:lpstr>個票3</vt:lpstr>
      <vt:lpstr>個票4</vt:lpstr>
      <vt:lpstr>個票5</vt:lpstr>
      <vt:lpstr>個票6</vt:lpstr>
      <vt:lpstr>個票7</vt:lpstr>
      <vt:lpstr>個票8</vt:lpstr>
      <vt:lpstr>個票9</vt:lpstr>
      <vt:lpstr>個票10</vt:lpstr>
      <vt:lpstr>県作業用</vt:lpstr>
      <vt:lpstr>介ロボ総表!Print_Area</vt:lpstr>
      <vt:lpstr>県作業用!Print_Area</vt:lpstr>
      <vt:lpstr>個票1!Print_Area</vt:lpstr>
      <vt:lpstr>個票10!Print_Area</vt:lpstr>
      <vt:lpstr>個票2!Print_Area</vt:lpstr>
      <vt:lpstr>個票3!Print_Area</vt:lpstr>
      <vt:lpstr>個票4!Print_Area</vt:lpstr>
      <vt:lpstr>個票5!Print_Area</vt:lpstr>
      <vt:lpstr>個票6!Print_Area</vt:lpstr>
      <vt:lpstr>個票7!Print_Area</vt:lpstr>
      <vt:lpstr>個票8!Print_Area</vt:lpstr>
      <vt:lpstr>個票9!Print_Area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　</cp:lastModifiedBy>
  <cp:lastPrinted>2024-06-28T01:51:34Z</cp:lastPrinted>
  <dcterms:created xsi:type="dcterms:W3CDTF">2016-07-04T07:08:19Z</dcterms:created>
  <dcterms:modified xsi:type="dcterms:W3CDTF">2024-09-26T01:05:03Z</dcterms:modified>
</cp:coreProperties>
</file>