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法人支援班\600 補助金関連\604介護テクノロジー定着支援事業\04募集・事前申請\HP用\"/>
    </mc:Choice>
  </mc:AlternateContent>
  <xr:revisionPtr revIDLastSave="0" documentId="13_ncr:1_{F4519291-FDFB-415B-8B50-284E80A0B75B}" xr6:coauthVersionLast="47" xr6:coauthVersionMax="47" xr10:uidLastSave="{00000000-0000-0000-0000-000000000000}"/>
  <bookViews>
    <workbookView xWindow="-28920" yWindow="-4530" windowWidth="29040" windowHeight="15720" firstSheet="2" activeTab="3" xr2:uid="{00000000-000D-0000-FFFF-FFFF00000000}"/>
  </bookViews>
  <sheets>
    <sheet name="介ロボ総表 (記載例)" sheetId="28" r:id="rId1"/>
    <sheet name="個票1 (記載例)" sheetId="29" r:id="rId2"/>
    <sheet name="個票2 (記載例)" sheetId="30" r:id="rId3"/>
    <sheet name="介ロボ総表" sheetId="13" r:id="rId4"/>
    <sheet name="個票1" sheetId="17" r:id="rId5"/>
    <sheet name="個票2" sheetId="18" r:id="rId6"/>
    <sheet name="個票3" sheetId="26" r:id="rId7"/>
    <sheet name="個票4" sheetId="25" r:id="rId8"/>
    <sheet name="個票5" sheetId="24" r:id="rId9"/>
    <sheet name="個票6" sheetId="23" r:id="rId10"/>
    <sheet name="個票7" sheetId="22" r:id="rId11"/>
    <sheet name="個票8" sheetId="21" r:id="rId12"/>
    <sheet name="個票9" sheetId="20" r:id="rId13"/>
    <sheet name="個票10" sheetId="19" r:id="rId14"/>
    <sheet name="県作業用" sheetId="27" r:id="rId15"/>
  </sheets>
  <definedNames>
    <definedName name="_xlnm.Print_Area" localSheetId="3">介ロボ総表!$A$1:$I$26</definedName>
    <definedName name="_xlnm.Print_Area" localSheetId="0">'介ロボ総表 (記載例)'!$A$1:$I$26</definedName>
    <definedName name="_xlnm.Print_Area" localSheetId="14">県作業用!$A$1:$BA$15</definedName>
    <definedName name="_xlnm.Print_Area" localSheetId="4">個票1!$A$1:$J$21</definedName>
    <definedName name="_xlnm.Print_Area" localSheetId="1">'個票1 (記載例)'!$A$1:$J$21</definedName>
    <definedName name="_xlnm.Print_Area" localSheetId="13">個票10!$A$1:$J$21</definedName>
    <definedName name="_xlnm.Print_Area" localSheetId="5">個票2!$A$1:$J$21</definedName>
    <definedName name="_xlnm.Print_Area" localSheetId="2">'個票2 (記載例)'!$A$1:$J$21</definedName>
    <definedName name="_xlnm.Print_Area" localSheetId="6">個票3!$A$1:$J$21</definedName>
    <definedName name="_xlnm.Print_Area" localSheetId="7">個票4!$A$1:$J$21</definedName>
    <definedName name="_xlnm.Print_Area" localSheetId="8">個票5!$A$1:$J$21</definedName>
    <definedName name="_xlnm.Print_Area" localSheetId="9">個票6!$A$1:$J$21</definedName>
    <definedName name="_xlnm.Print_Area" localSheetId="10">個票7!$A$1:$J$21</definedName>
    <definedName name="_xlnm.Print_Area" localSheetId="11">個票8!$A$1:$J$21</definedName>
    <definedName name="_xlnm.Print_Area" localSheetId="12">個票9!$A$1:$J$21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3" l="1"/>
  <c r="H5" i="18"/>
  <c r="H13" i="30"/>
  <c r="F12" i="30"/>
  <c r="G12" i="30" s="1"/>
  <c r="I12" i="30" s="1"/>
  <c r="E12" i="30"/>
  <c r="F11" i="30"/>
  <c r="G11" i="30" s="1"/>
  <c r="I11" i="30" s="1"/>
  <c r="E11" i="30"/>
  <c r="F10" i="30"/>
  <c r="G10" i="30" s="1"/>
  <c r="I10" i="30" s="1"/>
  <c r="E10" i="30"/>
  <c r="F9" i="30"/>
  <c r="G9" i="30" s="1"/>
  <c r="I9" i="30" s="1"/>
  <c r="E9" i="30"/>
  <c r="I8" i="30"/>
  <c r="I13" i="30" s="1"/>
  <c r="J13" i="30" s="1"/>
  <c r="H13" i="29"/>
  <c r="F12" i="29"/>
  <c r="G12" i="29" s="1"/>
  <c r="I12" i="29" s="1"/>
  <c r="E12" i="29"/>
  <c r="F11" i="29"/>
  <c r="G11" i="29" s="1"/>
  <c r="I11" i="29" s="1"/>
  <c r="I13" i="29" s="1"/>
  <c r="J13" i="29" s="1"/>
  <c r="E11" i="29"/>
  <c r="H18" i="30" l="1"/>
  <c r="H18" i="28"/>
  <c r="H18" i="29"/>
  <c r="I18" i="28"/>
  <c r="B10" i="27"/>
  <c r="C10" i="27"/>
  <c r="D10" i="27"/>
  <c r="E10" i="27"/>
  <c r="F10" i="27"/>
  <c r="G10" i="27"/>
  <c r="H13" i="19"/>
  <c r="F12" i="19"/>
  <c r="G12" i="19" s="1"/>
  <c r="I12" i="19" s="1"/>
  <c r="E12" i="19"/>
  <c r="F11" i="19"/>
  <c r="G11" i="19" s="1"/>
  <c r="I11" i="19" s="1"/>
  <c r="E11" i="19"/>
  <c r="F10" i="19"/>
  <c r="G10" i="19" s="1"/>
  <c r="I10" i="19" s="1"/>
  <c r="E10" i="19"/>
  <c r="F9" i="19"/>
  <c r="E9" i="19"/>
  <c r="F8" i="19"/>
  <c r="E8" i="19"/>
  <c r="H5" i="19"/>
  <c r="H13" i="20"/>
  <c r="F12" i="20"/>
  <c r="G12" i="20" s="1"/>
  <c r="I12" i="20" s="1"/>
  <c r="E12" i="20"/>
  <c r="F11" i="20"/>
  <c r="G11" i="20" s="1"/>
  <c r="I11" i="20" s="1"/>
  <c r="E11" i="20"/>
  <c r="F10" i="20"/>
  <c r="G10" i="20" s="1"/>
  <c r="I10" i="20" s="1"/>
  <c r="E10" i="20"/>
  <c r="F9" i="20"/>
  <c r="G9" i="20" s="1"/>
  <c r="I9" i="20" s="1"/>
  <c r="E9" i="20"/>
  <c r="F8" i="20"/>
  <c r="G8" i="20" s="1"/>
  <c r="I8" i="20" s="1"/>
  <c r="E8" i="20"/>
  <c r="H5" i="20"/>
  <c r="H18" i="20" s="1"/>
  <c r="H13" i="21"/>
  <c r="F12" i="21"/>
  <c r="G12" i="21" s="1"/>
  <c r="I12" i="21" s="1"/>
  <c r="E12" i="21"/>
  <c r="F11" i="21"/>
  <c r="G11" i="21" s="1"/>
  <c r="I11" i="21" s="1"/>
  <c r="E11" i="21"/>
  <c r="F10" i="21"/>
  <c r="G10" i="21" s="1"/>
  <c r="I10" i="21" s="1"/>
  <c r="E10" i="21"/>
  <c r="F9" i="21"/>
  <c r="G9" i="21" s="1"/>
  <c r="I9" i="21" s="1"/>
  <c r="E9" i="21"/>
  <c r="F8" i="21"/>
  <c r="G8" i="21" s="1"/>
  <c r="I8" i="21" s="1"/>
  <c r="E8" i="21"/>
  <c r="H5" i="21"/>
  <c r="H18" i="21" s="1"/>
  <c r="H13" i="22"/>
  <c r="F12" i="22"/>
  <c r="G12" i="22" s="1"/>
  <c r="I12" i="22" s="1"/>
  <c r="E12" i="22"/>
  <c r="F11" i="22"/>
  <c r="G11" i="22" s="1"/>
  <c r="I11" i="22" s="1"/>
  <c r="E11" i="22"/>
  <c r="F10" i="22"/>
  <c r="G10" i="22" s="1"/>
  <c r="I10" i="22" s="1"/>
  <c r="E10" i="22"/>
  <c r="F9" i="22"/>
  <c r="G9" i="22" s="1"/>
  <c r="I9" i="22" s="1"/>
  <c r="E9" i="22"/>
  <c r="F8" i="22"/>
  <c r="G8" i="22" s="1"/>
  <c r="I8" i="22" s="1"/>
  <c r="E8" i="22"/>
  <c r="H5" i="22"/>
  <c r="H18" i="22" s="1"/>
  <c r="H13" i="23"/>
  <c r="F12" i="23"/>
  <c r="E12" i="23"/>
  <c r="F11" i="23"/>
  <c r="G11" i="23" s="1"/>
  <c r="I11" i="23" s="1"/>
  <c r="E11" i="23"/>
  <c r="F10" i="23"/>
  <c r="E10" i="23"/>
  <c r="F9" i="23"/>
  <c r="G9" i="23" s="1"/>
  <c r="I9" i="23" s="1"/>
  <c r="E9" i="23"/>
  <c r="F8" i="23"/>
  <c r="E8" i="23"/>
  <c r="H18" i="23"/>
  <c r="H13" i="24"/>
  <c r="F12" i="24"/>
  <c r="G12" i="24" s="1"/>
  <c r="I12" i="24" s="1"/>
  <c r="E12" i="24"/>
  <c r="F11" i="24"/>
  <c r="G11" i="24" s="1"/>
  <c r="I11" i="24" s="1"/>
  <c r="E11" i="24"/>
  <c r="F10" i="24"/>
  <c r="G10" i="24" s="1"/>
  <c r="I10" i="24" s="1"/>
  <c r="E10" i="24"/>
  <c r="F9" i="24"/>
  <c r="G9" i="24" s="1"/>
  <c r="I9" i="24" s="1"/>
  <c r="E9" i="24"/>
  <c r="F8" i="24"/>
  <c r="G8" i="24" s="1"/>
  <c r="I8" i="24" s="1"/>
  <c r="E8" i="24"/>
  <c r="H5" i="24"/>
  <c r="H18" i="24" s="1"/>
  <c r="H13" i="25"/>
  <c r="F12" i="25"/>
  <c r="G12" i="25" s="1"/>
  <c r="I12" i="25" s="1"/>
  <c r="E12" i="25"/>
  <c r="G11" i="25"/>
  <c r="I11" i="25" s="1"/>
  <c r="F11" i="25"/>
  <c r="E11" i="25"/>
  <c r="F10" i="25"/>
  <c r="G10" i="25" s="1"/>
  <c r="I10" i="25" s="1"/>
  <c r="E10" i="25"/>
  <c r="F9" i="25"/>
  <c r="E9" i="25"/>
  <c r="F8" i="25"/>
  <c r="E8" i="25"/>
  <c r="H5" i="25"/>
  <c r="H18" i="25" s="1"/>
  <c r="H13" i="26"/>
  <c r="F12" i="26"/>
  <c r="G12" i="26" s="1"/>
  <c r="I12" i="26" s="1"/>
  <c r="E12" i="26"/>
  <c r="F11" i="26"/>
  <c r="G11" i="26" s="1"/>
  <c r="I11" i="26" s="1"/>
  <c r="E11" i="26"/>
  <c r="F10" i="26"/>
  <c r="G10" i="26" s="1"/>
  <c r="I10" i="26" s="1"/>
  <c r="E10" i="26"/>
  <c r="F9" i="26"/>
  <c r="G9" i="26" s="1"/>
  <c r="I9" i="26" s="1"/>
  <c r="E9" i="26"/>
  <c r="F8" i="26"/>
  <c r="G8" i="26" s="1"/>
  <c r="I8" i="26" s="1"/>
  <c r="E8" i="26"/>
  <c r="H5" i="26"/>
  <c r="H13" i="18"/>
  <c r="H18" i="18" s="1"/>
  <c r="F12" i="18"/>
  <c r="G12" i="18" s="1"/>
  <c r="I12" i="18" s="1"/>
  <c r="E12" i="18"/>
  <c r="F11" i="18"/>
  <c r="G11" i="18" s="1"/>
  <c r="I11" i="18" s="1"/>
  <c r="E11" i="18"/>
  <c r="F10" i="18"/>
  <c r="G10" i="18" s="1"/>
  <c r="I10" i="18" s="1"/>
  <c r="E10" i="18"/>
  <c r="F9" i="18"/>
  <c r="G9" i="18" s="1"/>
  <c r="I9" i="18" s="1"/>
  <c r="E9" i="18"/>
  <c r="F8" i="18"/>
  <c r="E8" i="18"/>
  <c r="G8" i="23" l="1"/>
  <c r="I8" i="23" s="1"/>
  <c r="G12" i="23"/>
  <c r="I12" i="23" s="1"/>
  <c r="G10" i="23"/>
  <c r="I10" i="23" s="1"/>
  <c r="G9" i="25"/>
  <c r="I9" i="25" s="1"/>
  <c r="H10" i="27"/>
  <c r="H18" i="26"/>
  <c r="G8" i="25"/>
  <c r="I8" i="25" s="1"/>
  <c r="I13" i="25" s="1"/>
  <c r="J13" i="25" s="1"/>
  <c r="I11" i="13" s="1"/>
  <c r="G8" i="18"/>
  <c r="I8" i="18" s="1"/>
  <c r="I13" i="18" s="1"/>
  <c r="J13" i="18" s="1"/>
  <c r="G9" i="19"/>
  <c r="I9" i="19" s="1"/>
  <c r="Z15" i="27" s="1"/>
  <c r="G8" i="19"/>
  <c r="I8" i="19" s="1"/>
  <c r="H18" i="19"/>
  <c r="I13" i="20"/>
  <c r="J13" i="20" s="1"/>
  <c r="I16" i="13" s="1"/>
  <c r="I13" i="21"/>
  <c r="J13" i="21" s="1"/>
  <c r="I15" i="13" s="1"/>
  <c r="I13" i="22"/>
  <c r="J13" i="22" s="1"/>
  <c r="I13" i="23"/>
  <c r="J13" i="23" s="1"/>
  <c r="I13" i="13" s="1"/>
  <c r="I13" i="24"/>
  <c r="J13" i="24" s="1"/>
  <c r="I12" i="13" s="1"/>
  <c r="I13" i="26"/>
  <c r="J13" i="26" s="1"/>
  <c r="I10" i="13" s="1"/>
  <c r="B12" i="13"/>
  <c r="C12" i="13"/>
  <c r="D12" i="13"/>
  <c r="E12" i="13"/>
  <c r="F12" i="13"/>
  <c r="G12" i="13"/>
  <c r="C14" i="13"/>
  <c r="E16" i="13"/>
  <c r="H17" i="13"/>
  <c r="H16" i="13"/>
  <c r="H15" i="13"/>
  <c r="I14" i="13"/>
  <c r="H14" i="13"/>
  <c r="H13" i="13"/>
  <c r="H12" i="13"/>
  <c r="H11" i="13"/>
  <c r="H10" i="13"/>
  <c r="B6" i="27"/>
  <c r="B8" i="13" s="1"/>
  <c r="B3" i="27"/>
  <c r="AT7" i="27"/>
  <c r="AU7" i="27"/>
  <c r="AV7" i="27"/>
  <c r="AW7" i="27"/>
  <c r="AX7" i="27"/>
  <c r="AY7" i="27"/>
  <c r="AZ7" i="27"/>
  <c r="BA7" i="27"/>
  <c r="AT8" i="27"/>
  <c r="AU8" i="27"/>
  <c r="AV8" i="27"/>
  <c r="AW8" i="27"/>
  <c r="AX8" i="27"/>
  <c r="AY8" i="27"/>
  <c r="AZ8" i="27"/>
  <c r="BA8" i="27"/>
  <c r="AT9" i="27"/>
  <c r="AU9" i="27"/>
  <c r="AV9" i="27"/>
  <c r="AW9" i="27"/>
  <c r="AX9" i="27"/>
  <c r="AY9" i="27"/>
  <c r="AZ9" i="27"/>
  <c r="BA9" i="27"/>
  <c r="AT10" i="27"/>
  <c r="AU10" i="27"/>
  <c r="AV10" i="27"/>
  <c r="AW10" i="27"/>
  <c r="AX10" i="27"/>
  <c r="AY10" i="27"/>
  <c r="AZ10" i="27"/>
  <c r="BA10" i="27"/>
  <c r="AT11" i="27"/>
  <c r="AU11" i="27"/>
  <c r="AV11" i="27"/>
  <c r="AW11" i="27"/>
  <c r="AX11" i="27"/>
  <c r="AY11" i="27"/>
  <c r="AZ11" i="27"/>
  <c r="BA11" i="27"/>
  <c r="AT12" i="27"/>
  <c r="AU12" i="27"/>
  <c r="AV12" i="27"/>
  <c r="AW12" i="27"/>
  <c r="AX12" i="27"/>
  <c r="AY12" i="27"/>
  <c r="AZ12" i="27"/>
  <c r="BA12" i="27"/>
  <c r="AT13" i="27"/>
  <c r="AU13" i="27"/>
  <c r="AV13" i="27"/>
  <c r="AW13" i="27"/>
  <c r="AX13" i="27"/>
  <c r="AY13" i="27"/>
  <c r="AZ13" i="27"/>
  <c r="BA13" i="27"/>
  <c r="AT14" i="27"/>
  <c r="AU14" i="27"/>
  <c r="AV14" i="27"/>
  <c r="AW14" i="27"/>
  <c r="AX14" i="27"/>
  <c r="AY14" i="27"/>
  <c r="AZ14" i="27"/>
  <c r="BA14" i="27"/>
  <c r="AT15" i="27"/>
  <c r="AU15" i="27"/>
  <c r="AV15" i="27"/>
  <c r="AW15" i="27"/>
  <c r="AX15" i="27"/>
  <c r="AY15" i="27"/>
  <c r="AZ15" i="27"/>
  <c r="BA15" i="27"/>
  <c r="AK15" i="27"/>
  <c r="AL15" i="27"/>
  <c r="AM15" i="27"/>
  <c r="AN15" i="27"/>
  <c r="AO15" i="27"/>
  <c r="AP15" i="27"/>
  <c r="AQ15" i="27"/>
  <c r="AR15" i="27"/>
  <c r="AK14" i="27"/>
  <c r="AL14" i="27"/>
  <c r="AM14" i="27"/>
  <c r="AN14" i="27"/>
  <c r="AO14" i="27"/>
  <c r="AP14" i="27"/>
  <c r="AQ14" i="27"/>
  <c r="AR14" i="27"/>
  <c r="AK13" i="27"/>
  <c r="AL13" i="27"/>
  <c r="AM13" i="27"/>
  <c r="AN13" i="27"/>
  <c r="AO13" i="27"/>
  <c r="AP13" i="27"/>
  <c r="AQ13" i="27"/>
  <c r="AR13" i="27"/>
  <c r="AK12" i="27"/>
  <c r="AL12" i="27"/>
  <c r="AM12" i="27"/>
  <c r="AN12" i="27"/>
  <c r="AO12" i="27"/>
  <c r="AP12" i="27"/>
  <c r="AQ12" i="27"/>
  <c r="AR12" i="27"/>
  <c r="AK11" i="27"/>
  <c r="AL11" i="27"/>
  <c r="AM11" i="27"/>
  <c r="AN11" i="27"/>
  <c r="AO11" i="27"/>
  <c r="AP11" i="27"/>
  <c r="AQ11" i="27"/>
  <c r="AR11" i="27"/>
  <c r="AK10" i="27"/>
  <c r="AL10" i="27"/>
  <c r="AM10" i="27"/>
  <c r="AN10" i="27"/>
  <c r="AO10" i="27"/>
  <c r="AP10" i="27"/>
  <c r="AQ10" i="27"/>
  <c r="AR10" i="27"/>
  <c r="AK9" i="27"/>
  <c r="AL9" i="27"/>
  <c r="AM9" i="27"/>
  <c r="AN9" i="27"/>
  <c r="AO9" i="27"/>
  <c r="AP9" i="27"/>
  <c r="AQ9" i="27"/>
  <c r="AR9" i="27"/>
  <c r="AK8" i="27"/>
  <c r="AL8" i="27"/>
  <c r="AM8" i="27"/>
  <c r="AN8" i="27"/>
  <c r="AO8" i="27"/>
  <c r="AP8" i="27"/>
  <c r="AQ8" i="27"/>
  <c r="AR8" i="27"/>
  <c r="AK7" i="27"/>
  <c r="AL7" i="27"/>
  <c r="AM7" i="27"/>
  <c r="AN7" i="27"/>
  <c r="AO7" i="27"/>
  <c r="AP7" i="27"/>
  <c r="AQ7" i="27"/>
  <c r="AR7" i="27"/>
  <c r="AB15" i="27"/>
  <c r="AC15" i="27"/>
  <c r="AD15" i="27"/>
  <c r="AE15" i="27"/>
  <c r="AF15" i="27"/>
  <c r="AG15" i="27"/>
  <c r="AH15" i="27"/>
  <c r="AI15" i="27"/>
  <c r="AB14" i="27"/>
  <c r="AC14" i="27"/>
  <c r="AD14" i="27"/>
  <c r="AE14" i="27"/>
  <c r="AF14" i="27"/>
  <c r="AG14" i="27"/>
  <c r="AH14" i="27"/>
  <c r="AI14" i="27"/>
  <c r="AB13" i="27"/>
  <c r="AC13" i="27"/>
  <c r="AD13" i="27"/>
  <c r="AE13" i="27"/>
  <c r="AF13" i="27"/>
  <c r="AG13" i="27"/>
  <c r="AH13" i="27"/>
  <c r="AI13" i="27"/>
  <c r="AB12" i="27"/>
  <c r="AC12" i="27"/>
  <c r="AD12" i="27"/>
  <c r="AE12" i="27"/>
  <c r="AF12" i="27"/>
  <c r="AG12" i="27"/>
  <c r="AH12" i="27"/>
  <c r="AI12" i="27"/>
  <c r="AB11" i="27"/>
  <c r="AC11" i="27"/>
  <c r="AD11" i="27"/>
  <c r="AE11" i="27"/>
  <c r="AF11" i="27"/>
  <c r="AG11" i="27"/>
  <c r="AH11" i="27"/>
  <c r="AI11" i="27"/>
  <c r="AB10" i="27"/>
  <c r="AC10" i="27"/>
  <c r="AD10" i="27"/>
  <c r="AE10" i="27"/>
  <c r="AF10" i="27"/>
  <c r="AG10" i="27"/>
  <c r="AH10" i="27"/>
  <c r="AI10" i="27"/>
  <c r="AB9" i="27"/>
  <c r="AC9" i="27"/>
  <c r="AD9" i="27"/>
  <c r="AE9" i="27"/>
  <c r="AF9" i="27"/>
  <c r="AG9" i="27"/>
  <c r="AH9" i="27"/>
  <c r="AI9" i="27"/>
  <c r="AB8" i="27"/>
  <c r="AC8" i="27"/>
  <c r="AD8" i="27"/>
  <c r="AE8" i="27"/>
  <c r="AF8" i="27"/>
  <c r="AG8" i="27"/>
  <c r="AH8" i="27"/>
  <c r="AI8" i="27"/>
  <c r="AB7" i="27"/>
  <c r="AC7" i="27"/>
  <c r="AD7" i="27"/>
  <c r="AE7" i="27"/>
  <c r="AF7" i="27"/>
  <c r="AG7" i="27"/>
  <c r="AH7" i="27"/>
  <c r="AI7" i="27"/>
  <c r="S15" i="27"/>
  <c r="T15" i="27"/>
  <c r="U15" i="27"/>
  <c r="V15" i="27"/>
  <c r="W15" i="27"/>
  <c r="Y15" i="27"/>
  <c r="S14" i="27"/>
  <c r="T14" i="27"/>
  <c r="U14" i="27"/>
  <c r="V14" i="27"/>
  <c r="W14" i="27"/>
  <c r="X14" i="27"/>
  <c r="Y14" i="27"/>
  <c r="Z14" i="27"/>
  <c r="S13" i="27"/>
  <c r="T13" i="27"/>
  <c r="U13" i="27"/>
  <c r="V13" i="27"/>
  <c r="W13" i="27"/>
  <c r="X13" i="27"/>
  <c r="Y13" i="27"/>
  <c r="Z13" i="27"/>
  <c r="S12" i="27"/>
  <c r="T12" i="27"/>
  <c r="U12" i="27"/>
  <c r="V12" i="27"/>
  <c r="W12" i="27"/>
  <c r="X12" i="27"/>
  <c r="Y12" i="27"/>
  <c r="Z12" i="27"/>
  <c r="S11" i="27"/>
  <c r="T11" i="27"/>
  <c r="U11" i="27"/>
  <c r="V11" i="27"/>
  <c r="W11" i="27"/>
  <c r="X11" i="27"/>
  <c r="Y11" i="27"/>
  <c r="Z11" i="27"/>
  <c r="S10" i="27"/>
  <c r="T10" i="27"/>
  <c r="U10" i="27"/>
  <c r="V10" i="27"/>
  <c r="W10" i="27"/>
  <c r="X10" i="27"/>
  <c r="Y10" i="27"/>
  <c r="Z10" i="27"/>
  <c r="S9" i="27"/>
  <c r="T9" i="27"/>
  <c r="U9" i="27"/>
  <c r="V9" i="27"/>
  <c r="W9" i="27"/>
  <c r="X9" i="27"/>
  <c r="Y9" i="27"/>
  <c r="Z9" i="27"/>
  <c r="S8" i="27"/>
  <c r="T8" i="27"/>
  <c r="U8" i="27"/>
  <c r="V8" i="27"/>
  <c r="W8" i="27"/>
  <c r="X8" i="27"/>
  <c r="Y8" i="27"/>
  <c r="Z8" i="27"/>
  <c r="S7" i="27"/>
  <c r="T7" i="27"/>
  <c r="U7" i="27"/>
  <c r="V7" i="27"/>
  <c r="W7" i="27"/>
  <c r="X7" i="27"/>
  <c r="Y7" i="27"/>
  <c r="Z7" i="27"/>
  <c r="J15" i="27"/>
  <c r="K15" i="27"/>
  <c r="L15" i="27"/>
  <c r="M15" i="27"/>
  <c r="N15" i="27"/>
  <c r="P15" i="27"/>
  <c r="J14" i="27"/>
  <c r="K14" i="27"/>
  <c r="L14" i="27"/>
  <c r="M14" i="27"/>
  <c r="N14" i="27"/>
  <c r="O14" i="27"/>
  <c r="P14" i="27"/>
  <c r="Q14" i="27"/>
  <c r="J13" i="27"/>
  <c r="K13" i="27"/>
  <c r="L13" i="27"/>
  <c r="M13" i="27"/>
  <c r="N13" i="27"/>
  <c r="O13" i="27"/>
  <c r="P13" i="27"/>
  <c r="Q13" i="27"/>
  <c r="J12" i="27"/>
  <c r="K12" i="27"/>
  <c r="L12" i="27"/>
  <c r="M12" i="27"/>
  <c r="N12" i="27"/>
  <c r="O12" i="27"/>
  <c r="P12" i="27"/>
  <c r="Q12" i="27"/>
  <c r="J11" i="27"/>
  <c r="K11" i="27"/>
  <c r="L11" i="27"/>
  <c r="M11" i="27"/>
  <c r="N11" i="27"/>
  <c r="O11" i="27"/>
  <c r="P11" i="27"/>
  <c r="Q11" i="27"/>
  <c r="J10" i="27"/>
  <c r="K10" i="27"/>
  <c r="L10" i="27"/>
  <c r="M10" i="27"/>
  <c r="N10" i="27"/>
  <c r="O10" i="27"/>
  <c r="P10" i="27"/>
  <c r="Q10" i="27"/>
  <c r="J9" i="27"/>
  <c r="K9" i="27"/>
  <c r="L9" i="27"/>
  <c r="M9" i="27"/>
  <c r="N9" i="27"/>
  <c r="O9" i="27"/>
  <c r="P9" i="27"/>
  <c r="Q9" i="27"/>
  <c r="J8" i="27"/>
  <c r="K8" i="27"/>
  <c r="L8" i="27"/>
  <c r="M8" i="27"/>
  <c r="N8" i="27"/>
  <c r="O8" i="27"/>
  <c r="P8" i="27"/>
  <c r="Q8" i="27"/>
  <c r="J7" i="27"/>
  <c r="K7" i="27"/>
  <c r="L7" i="27"/>
  <c r="P7" i="27"/>
  <c r="AZ6" i="27"/>
  <c r="AV6" i="27"/>
  <c r="AU6" i="27"/>
  <c r="AT6" i="27"/>
  <c r="AQ6" i="27"/>
  <c r="AM6" i="27"/>
  <c r="AL6" i="27"/>
  <c r="AK6" i="27"/>
  <c r="AH6" i="27"/>
  <c r="AD6" i="27"/>
  <c r="AC6" i="27"/>
  <c r="AB6" i="27"/>
  <c r="Y6" i="27"/>
  <c r="U6" i="27"/>
  <c r="T6" i="27"/>
  <c r="S6" i="27"/>
  <c r="B7" i="27"/>
  <c r="B9" i="13" s="1"/>
  <c r="C7" i="27"/>
  <c r="C9" i="13" s="1"/>
  <c r="D7" i="27"/>
  <c r="D9" i="13" s="1"/>
  <c r="E7" i="27"/>
  <c r="E9" i="13" s="1"/>
  <c r="F7" i="27"/>
  <c r="F9" i="13" s="1"/>
  <c r="G7" i="27"/>
  <c r="G9" i="13" s="1"/>
  <c r="B8" i="27"/>
  <c r="B10" i="13" s="1"/>
  <c r="C8" i="27"/>
  <c r="C10" i="13" s="1"/>
  <c r="D8" i="27"/>
  <c r="D10" i="13" s="1"/>
  <c r="E8" i="27"/>
  <c r="E10" i="13" s="1"/>
  <c r="F8" i="27"/>
  <c r="F10" i="13" s="1"/>
  <c r="G8" i="27"/>
  <c r="G10" i="13" s="1"/>
  <c r="H8" i="27"/>
  <c r="B9" i="27"/>
  <c r="B11" i="13" s="1"/>
  <c r="C9" i="27"/>
  <c r="C11" i="13" s="1"/>
  <c r="D9" i="27"/>
  <c r="D11" i="13" s="1"/>
  <c r="E9" i="27"/>
  <c r="E11" i="13" s="1"/>
  <c r="F9" i="27"/>
  <c r="F11" i="13" s="1"/>
  <c r="G9" i="27"/>
  <c r="G11" i="13" s="1"/>
  <c r="H9" i="27"/>
  <c r="B11" i="27"/>
  <c r="B13" i="13" s="1"/>
  <c r="C11" i="27"/>
  <c r="C13" i="13" s="1"/>
  <c r="D11" i="27"/>
  <c r="D13" i="13" s="1"/>
  <c r="E11" i="27"/>
  <c r="E13" i="13" s="1"/>
  <c r="F11" i="27"/>
  <c r="F13" i="13" s="1"/>
  <c r="G11" i="27"/>
  <c r="G13" i="13" s="1"/>
  <c r="H11" i="27"/>
  <c r="B12" i="27"/>
  <c r="B14" i="13" s="1"/>
  <c r="C12" i="27"/>
  <c r="D12" i="27"/>
  <c r="D14" i="13" s="1"/>
  <c r="E12" i="27"/>
  <c r="E14" i="13" s="1"/>
  <c r="F12" i="27"/>
  <c r="F14" i="13" s="1"/>
  <c r="G12" i="27"/>
  <c r="G14" i="13" s="1"/>
  <c r="H12" i="27"/>
  <c r="B13" i="27"/>
  <c r="B15" i="13" s="1"/>
  <c r="C13" i="27"/>
  <c r="C15" i="13" s="1"/>
  <c r="D13" i="27"/>
  <c r="D15" i="13" s="1"/>
  <c r="E13" i="27"/>
  <c r="E15" i="13" s="1"/>
  <c r="F13" i="27"/>
  <c r="F15" i="13" s="1"/>
  <c r="G13" i="27"/>
  <c r="G15" i="13" s="1"/>
  <c r="H13" i="27"/>
  <c r="J6" i="27"/>
  <c r="K6" i="27"/>
  <c r="L6" i="27"/>
  <c r="P6" i="27"/>
  <c r="B15" i="27"/>
  <c r="B17" i="13" s="1"/>
  <c r="C15" i="27"/>
  <c r="C17" i="13" s="1"/>
  <c r="D15" i="27"/>
  <c r="D17" i="13" s="1"/>
  <c r="E15" i="27"/>
  <c r="E17" i="13" s="1"/>
  <c r="F15" i="27"/>
  <c r="F17" i="13" s="1"/>
  <c r="G15" i="27"/>
  <c r="G17" i="13" s="1"/>
  <c r="H15" i="27"/>
  <c r="B14" i="27"/>
  <c r="B16" i="13" s="1"/>
  <c r="C14" i="27"/>
  <c r="C16" i="13" s="1"/>
  <c r="D14" i="27"/>
  <c r="D16" i="13" s="1"/>
  <c r="E14" i="27"/>
  <c r="F14" i="27"/>
  <c r="F16" i="13" s="1"/>
  <c r="G14" i="27"/>
  <c r="G16" i="13" s="1"/>
  <c r="H14" i="27"/>
  <c r="C6" i="27"/>
  <c r="C8" i="13" s="1"/>
  <c r="D6" i="27"/>
  <c r="D8" i="13" s="1"/>
  <c r="E6" i="27"/>
  <c r="E8" i="13" s="1"/>
  <c r="F6" i="27"/>
  <c r="F8" i="13" s="1"/>
  <c r="G6" i="27"/>
  <c r="G8" i="13" s="1"/>
  <c r="X15" i="27" l="1"/>
  <c r="I13" i="19"/>
  <c r="J13" i="19" s="1"/>
  <c r="I17" i="13" s="1"/>
  <c r="O15" i="27"/>
  <c r="Q15" i="27"/>
  <c r="H9" i="13"/>
  <c r="M7" i="27"/>
  <c r="H7" i="27"/>
  <c r="H5" i="17"/>
  <c r="H6" i="27" s="1"/>
  <c r="N7" i="27" l="1"/>
  <c r="E9" i="17"/>
  <c r="V6" i="27" s="1"/>
  <c r="E10" i="17"/>
  <c r="AE6" i="27" s="1"/>
  <c r="E11" i="17"/>
  <c r="AN6" i="27" s="1"/>
  <c r="E12" i="17"/>
  <c r="AW6" i="27" s="1"/>
  <c r="F9" i="17"/>
  <c r="W6" i="27" s="1"/>
  <c r="F10" i="17"/>
  <c r="AF6" i="27" s="1"/>
  <c r="F11" i="17"/>
  <c r="AO6" i="27" s="1"/>
  <c r="F12" i="17"/>
  <c r="AX6" i="27" s="1"/>
  <c r="O7" i="27" l="1"/>
  <c r="G10" i="17"/>
  <c r="G11" i="17"/>
  <c r="I10" i="17" l="1"/>
  <c r="AI6" i="27" s="1"/>
  <c r="AG6" i="27"/>
  <c r="I11" i="17"/>
  <c r="AR6" i="27" s="1"/>
  <c r="AP6" i="27"/>
  <c r="I9" i="13"/>
  <c r="Q7" i="27"/>
  <c r="E8" i="17"/>
  <c r="M6" i="27" s="1"/>
  <c r="F8" i="17" l="1"/>
  <c r="N6" i="27" l="1"/>
  <c r="G8" i="17"/>
  <c r="H13" i="17"/>
  <c r="H18" i="17" l="1"/>
  <c r="H8" i="13"/>
  <c r="H18" i="13" s="1"/>
  <c r="G12" i="17"/>
  <c r="AY6" i="27" s="1"/>
  <c r="G9" i="17"/>
  <c r="X6" i="27" s="1"/>
  <c r="I8" i="17" l="1"/>
  <c r="Q6" i="27" s="1"/>
  <c r="O6" i="27"/>
  <c r="I12" i="17"/>
  <c r="BA6" i="27" s="1"/>
  <c r="I9" i="17"/>
  <c r="Z6" i="27" s="1"/>
  <c r="I13" i="17" l="1"/>
  <c r="J13" i="17" s="1"/>
  <c r="I8" i="13" s="1"/>
  <c r="I1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H5" authorId="0" shapeId="0" xr:uid="{503C7878-B054-40F5-AC83-1FF0FAA3C539}">
      <text>
        <r>
          <rPr>
            <b/>
            <sz val="16"/>
            <color indexed="81"/>
            <rFont val="MS P ゴシック"/>
            <family val="3"/>
            <charset val="128"/>
          </rPr>
          <t>法人名を入力し、個票を作成していきます。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C5" authorId="0" shapeId="0" xr:uid="{F67C7756-4948-4281-AA83-D15E643C0B10}">
      <text>
        <r>
          <rPr>
            <b/>
            <sz val="12"/>
            <color indexed="81"/>
            <rFont val="MS P ゴシック"/>
            <family val="3"/>
            <charset val="128"/>
          </rPr>
          <t>申請は事業所番号ごとにわけて行います。</t>
        </r>
      </text>
    </comment>
    <comment ref="F5" authorId="0" shapeId="0" xr:uid="{64747399-09A3-4F24-82BD-468746E9F92D}">
      <text>
        <r>
          <rPr>
            <b/>
            <sz val="12"/>
            <color indexed="81"/>
            <rFont val="MS P ゴシック"/>
            <family val="3"/>
            <charset val="128"/>
          </rPr>
          <t>不明な場合は無にしてください。</t>
        </r>
      </text>
    </comment>
  </commentList>
</comments>
</file>

<file path=xl/sharedStrings.xml><?xml version="1.0" encoding="utf-8"?>
<sst xmlns="http://schemas.openxmlformats.org/spreadsheetml/2006/main" count="1101" uniqueCount="211">
  <si>
    <t>利用定員</t>
    <rPh sb="0" eb="2">
      <t>リヨウ</t>
    </rPh>
    <rPh sb="2" eb="4">
      <t>テイイン</t>
    </rPh>
    <phoneticPr fontId="1"/>
  </si>
  <si>
    <t>合計</t>
    <rPh sb="0" eb="2">
      <t>ゴウケイ</t>
    </rPh>
    <phoneticPr fontId="1"/>
  </si>
  <si>
    <t>種別</t>
    <rPh sb="0" eb="2">
      <t>シュベツ</t>
    </rPh>
    <phoneticPr fontId="1"/>
  </si>
  <si>
    <t>サービスの種別</t>
    <rPh sb="5" eb="7">
      <t>シュベツ</t>
    </rPh>
    <phoneticPr fontId="1"/>
  </si>
  <si>
    <t>施設系サービス</t>
    <rPh sb="0" eb="2">
      <t>シセツ</t>
    </rPh>
    <rPh sb="2" eb="3">
      <t>ケイ</t>
    </rPh>
    <phoneticPr fontId="1"/>
  </si>
  <si>
    <t>居宅系サービス</t>
    <rPh sb="0" eb="2">
      <t>キョタク</t>
    </rPh>
    <rPh sb="2" eb="3">
      <t>ケイ</t>
    </rPh>
    <phoneticPr fontId="1"/>
  </si>
  <si>
    <t>ロボットの種別</t>
    <rPh sb="5" eb="7">
      <t>シュベツ</t>
    </rPh>
    <phoneticPr fontId="1"/>
  </si>
  <si>
    <t>移乗介護</t>
    <rPh sb="0" eb="2">
      <t>イジョウ</t>
    </rPh>
    <rPh sb="2" eb="4">
      <t>カイゴ</t>
    </rPh>
    <phoneticPr fontId="1"/>
  </si>
  <si>
    <t>見守り</t>
    <rPh sb="0" eb="2">
      <t>ミマモ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</si>
  <si>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</si>
  <si>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</si>
  <si>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</si>
  <si>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</si>
  <si>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No．</t>
    <phoneticPr fontId="3"/>
  </si>
  <si>
    <t>コミュニケーション</t>
  </si>
  <si>
    <t>導入事業所名</t>
    <phoneticPr fontId="3"/>
  </si>
  <si>
    <t>導入事業所所在地</t>
    <rPh sb="0" eb="5">
      <t>ドウニュウジギョウショ</t>
    </rPh>
    <rPh sb="5" eb="8">
      <t>ショザイチ</t>
    </rPh>
    <phoneticPr fontId="3"/>
  </si>
  <si>
    <t>申請者法人名</t>
    <phoneticPr fontId="1"/>
  </si>
  <si>
    <t>補助申請の有無</t>
    <rPh sb="0" eb="2">
      <t>ホジョ</t>
    </rPh>
    <rPh sb="2" eb="4">
      <t>シンセイ</t>
    </rPh>
    <rPh sb="5" eb="7">
      <t>ウム</t>
    </rPh>
    <phoneticPr fontId="3"/>
  </si>
  <si>
    <t>Ｍ.1機器（一式）あたりの
補助基本額
（Ｌ又はＭのいずれか低い額）</t>
    <rPh sb="3" eb="5">
      <t>キキ</t>
    </rPh>
    <rPh sb="6" eb="8">
      <t>イッシキ</t>
    </rPh>
    <rPh sb="14" eb="16">
      <t>ホジョ</t>
    </rPh>
    <rPh sb="16" eb="18">
      <t>キホン</t>
    </rPh>
    <rPh sb="18" eb="19">
      <t>ガク</t>
    </rPh>
    <rPh sb="22" eb="23">
      <t>マタ</t>
    </rPh>
    <rPh sb="30" eb="31">
      <t>ヒク</t>
    </rPh>
    <rPh sb="32" eb="33">
      <t>ガク</t>
    </rPh>
    <phoneticPr fontId="1"/>
  </si>
  <si>
    <t>　　</t>
    <phoneticPr fontId="3"/>
  </si>
  <si>
    <t>Ｋ.Ｊ（千円未満
切捨て）
※（注１）</t>
    <rPh sb="4" eb="6">
      <t>センエン</t>
    </rPh>
    <rPh sb="6" eb="8">
      <t>ミマン</t>
    </rPh>
    <rPh sb="9" eb="11">
      <t>キリス</t>
    </rPh>
    <rPh sb="16" eb="17">
      <t>チュウ</t>
    </rPh>
    <phoneticPr fontId="1"/>
  </si>
  <si>
    <t>Ｌ.1機器（一式）あたりの
補助限度額
※（注２）</t>
    <rPh sb="3" eb="5">
      <t>キキ</t>
    </rPh>
    <rPh sb="6" eb="8">
      <t>イッシキ</t>
    </rPh>
    <rPh sb="14" eb="16">
      <t>ホジョ</t>
    </rPh>
    <rPh sb="16" eb="18">
      <t>ゲンド</t>
    </rPh>
    <rPh sb="18" eb="19">
      <t>ガク</t>
    </rPh>
    <rPh sb="22" eb="23">
      <t>チュウ</t>
    </rPh>
    <phoneticPr fontId="1"/>
  </si>
  <si>
    <t>Ｎ.台数
※（注３）</t>
    <rPh sb="2" eb="4">
      <t>ダイスウ</t>
    </rPh>
    <rPh sb="7" eb="8">
      <t>チュウ</t>
    </rPh>
    <phoneticPr fontId="1"/>
  </si>
  <si>
    <t>Ｏ.補助所要額
（Ｍ×Ｎ）</t>
    <rPh sb="2" eb="4">
      <t>ホジョ</t>
    </rPh>
    <rPh sb="4" eb="6">
      <t>ショヨウ</t>
    </rPh>
    <rPh sb="6" eb="7">
      <t>ガク</t>
    </rPh>
    <phoneticPr fontId="3"/>
  </si>
  <si>
    <t>1-1</t>
    <phoneticPr fontId="1"/>
  </si>
  <si>
    <t>1-2</t>
    <phoneticPr fontId="1"/>
  </si>
  <si>
    <t>1-3</t>
  </si>
  <si>
    <t>2-1</t>
    <phoneticPr fontId="1"/>
  </si>
  <si>
    <t>3-1</t>
    <phoneticPr fontId="1"/>
  </si>
  <si>
    <t>4-1</t>
    <phoneticPr fontId="1"/>
  </si>
  <si>
    <t>10-1</t>
    <phoneticPr fontId="1"/>
  </si>
  <si>
    <t>9-1</t>
    <phoneticPr fontId="1"/>
  </si>
  <si>
    <t>8-1</t>
    <phoneticPr fontId="1"/>
  </si>
  <si>
    <t>7-1</t>
    <phoneticPr fontId="1"/>
  </si>
  <si>
    <t>6-1</t>
    <phoneticPr fontId="1"/>
  </si>
  <si>
    <t>5-1</t>
    <phoneticPr fontId="1"/>
  </si>
  <si>
    <t>その他</t>
    <rPh sb="2" eb="3">
      <t>ホカ</t>
    </rPh>
    <phoneticPr fontId="1"/>
  </si>
  <si>
    <t>Ｈ.ロボットの製品名</t>
    <rPh sb="7" eb="10">
      <t>セイヒンメイ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</si>
  <si>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</si>
  <si>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</si>
  <si>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</si>
  <si>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</si>
  <si>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</si>
  <si>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</si>
  <si>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</si>
  <si>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</si>
  <si>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</si>
  <si>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</si>
  <si>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</si>
  <si>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</si>
  <si>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320_認知症対応型共同生活介護</t>
  </si>
  <si>
    <t>331_特定施設入居者生活介護（有料老人ホーム）</t>
  </si>
  <si>
    <t>332_特定施設入居者生活介護（軽費老人ホーム）</t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</si>
  <si>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</si>
  <si>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</si>
  <si>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</si>
  <si>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</si>
  <si>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361_地域密着型特定施設入居者生活介護（有料老人ホーム）</t>
  </si>
  <si>
    <t>362_地域密着型特定施設入居者生活介護（軽費老人ホーム</t>
  </si>
  <si>
    <t>364_地域密着型特定施設入居者生活介護（サービス付き高齢者向け住宅）</t>
  </si>
  <si>
    <t>410_特定福祉用具販売</t>
  </si>
  <si>
    <t>430_居宅介護支援</t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</si>
  <si>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</si>
  <si>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</si>
  <si>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</si>
  <si>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</si>
  <si>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</si>
  <si>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</si>
  <si>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</si>
  <si>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</si>
  <si>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</si>
  <si>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</si>
  <si>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</si>
  <si>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台数</t>
    <rPh sb="0" eb="2">
      <t>ダイスウ</t>
    </rPh>
    <phoneticPr fontId="1"/>
  </si>
  <si>
    <t>1.上限台数チェック
※県記載欄</t>
    <rPh sb="2" eb="6">
      <t>ジョウゲンダイスウ</t>
    </rPh>
    <rPh sb="12" eb="13">
      <t>ケン</t>
    </rPh>
    <rPh sb="13" eb="15">
      <t>キサイ</t>
    </rPh>
    <rPh sb="15" eb="16">
      <t>ラン</t>
    </rPh>
    <phoneticPr fontId="3"/>
  </si>
  <si>
    <t>2.調整額
※県記載欄</t>
    <rPh sb="2" eb="5">
      <t>チョウセイガク</t>
    </rPh>
    <rPh sb="7" eb="8">
      <t>ケン</t>
    </rPh>
    <rPh sb="8" eb="10">
      <t>キサイ</t>
    </rPh>
    <rPh sb="10" eb="11">
      <t>ラン</t>
    </rPh>
    <phoneticPr fontId="3"/>
  </si>
  <si>
    <t>3.調整後補助申請額
※県記載欄</t>
    <rPh sb="2" eb="5">
      <t>チョウセイゴ</t>
    </rPh>
    <rPh sb="5" eb="7">
      <t>ホジョ</t>
    </rPh>
    <rPh sb="7" eb="9">
      <t>シンセイ</t>
    </rPh>
    <rPh sb="9" eb="10">
      <t>ガク</t>
    </rPh>
    <phoneticPr fontId="3"/>
  </si>
  <si>
    <t>Ａ.介護保険
事業者番号</t>
    <rPh sb="2" eb="4">
      <t>カイゴ</t>
    </rPh>
    <rPh sb="4" eb="6">
      <t>ホケン</t>
    </rPh>
    <rPh sb="7" eb="10">
      <t>ジギョウシャ</t>
    </rPh>
    <rPh sb="10" eb="12">
      <t>バンゴウ</t>
    </rPh>
    <phoneticPr fontId="1"/>
  </si>
  <si>
    <t>B.導入事業所名</t>
    <phoneticPr fontId="3"/>
  </si>
  <si>
    <t>C.導入事業所所在地
（千葉県以降を記載）</t>
    <rPh sb="2" eb="7">
      <t>ドウニュウジギョウショ</t>
    </rPh>
    <rPh sb="7" eb="10">
      <t>ショザイチ</t>
    </rPh>
    <phoneticPr fontId="3"/>
  </si>
  <si>
    <t>D.サービス種別
（リストから選択）</t>
    <rPh sb="6" eb="8">
      <t>シュベツ</t>
    </rPh>
    <rPh sb="15" eb="17">
      <t>センタク</t>
    </rPh>
    <phoneticPr fontId="1"/>
  </si>
  <si>
    <t>E.過年度申請の有無</t>
    <rPh sb="2" eb="5">
      <t>カネンド</t>
    </rPh>
    <rPh sb="5" eb="7">
      <t>シンセイ</t>
    </rPh>
    <rPh sb="8" eb="10">
      <t>ウム</t>
    </rPh>
    <phoneticPr fontId="3"/>
  </si>
  <si>
    <t>F-1.利用定員</t>
    <rPh sb="4" eb="6">
      <t>リヨウ</t>
    </rPh>
    <rPh sb="6" eb="8">
      <t>テイイン</t>
    </rPh>
    <phoneticPr fontId="1"/>
  </si>
  <si>
    <t>F-2.補助上限台数</t>
    <rPh sb="4" eb="8">
      <t>ホジョジョウゲン</t>
    </rPh>
    <rPh sb="8" eb="10">
      <t>ダイスウ</t>
    </rPh>
    <phoneticPr fontId="1"/>
  </si>
  <si>
    <t>Ｇ.補助上限額</t>
    <rPh sb="2" eb="6">
      <t>ホジョジョウゲン</t>
    </rPh>
    <rPh sb="6" eb="7">
      <t>ガク</t>
    </rPh>
    <phoneticPr fontId="1"/>
  </si>
  <si>
    <t>1-4</t>
  </si>
  <si>
    <t>1-5</t>
    <phoneticPr fontId="1"/>
  </si>
  <si>
    <t>補助申請額</t>
    <rPh sb="0" eb="2">
      <t>ホジョ</t>
    </rPh>
    <rPh sb="2" eb="5">
      <t>シンセイガク</t>
    </rPh>
    <phoneticPr fontId="3"/>
  </si>
  <si>
    <t>Ｊ.1機器あたりの
対象経費（税抜き）</t>
    <rPh sb="3" eb="5">
      <t>キキ</t>
    </rPh>
    <rPh sb="10" eb="12">
      <t>タイショウ</t>
    </rPh>
    <rPh sb="12" eb="14">
      <t>ケイヒ</t>
    </rPh>
    <rPh sb="15" eb="16">
      <t>ゼイ</t>
    </rPh>
    <rPh sb="16" eb="17">
      <t>ヌ</t>
    </rPh>
    <phoneticPr fontId="1"/>
  </si>
  <si>
    <t>P.補助申請額
（GとO比較後）</t>
    <rPh sb="2" eb="4">
      <t>ホジョ</t>
    </rPh>
    <rPh sb="4" eb="7">
      <t>シンセイガク</t>
    </rPh>
    <rPh sb="12" eb="14">
      <t>ヒカク</t>
    </rPh>
    <rPh sb="14" eb="15">
      <t>ゴ</t>
    </rPh>
    <phoneticPr fontId="3"/>
  </si>
  <si>
    <t>A.調整額合計
※県記載欄</t>
    <rPh sb="2" eb="5">
      <t>チョウセイガク</t>
    </rPh>
    <rPh sb="5" eb="7">
      <t>ゴウケイ</t>
    </rPh>
    <rPh sb="9" eb="10">
      <t>ケン</t>
    </rPh>
    <rPh sb="10" eb="12">
      <t>キサイ</t>
    </rPh>
    <rPh sb="12" eb="13">
      <t>ラン</t>
    </rPh>
    <phoneticPr fontId="3"/>
  </si>
  <si>
    <t>B.調整後補助申請額合計
※県記載欄</t>
    <rPh sb="2" eb="5">
      <t>チョウセイゴ</t>
    </rPh>
    <rPh sb="5" eb="7">
      <t>ホジョ</t>
    </rPh>
    <rPh sb="7" eb="9">
      <t>シンセイ</t>
    </rPh>
    <rPh sb="9" eb="10">
      <t>ガク</t>
    </rPh>
    <rPh sb="10" eb="12">
      <t>ゴウケイ</t>
    </rPh>
    <phoneticPr fontId="3"/>
  </si>
  <si>
    <t>サービス種別</t>
    <rPh sb="4" eb="6">
      <t>シュベツ</t>
    </rPh>
    <phoneticPr fontId="1"/>
  </si>
  <si>
    <t>法人合計</t>
    <rPh sb="0" eb="2">
      <t>ホウジン</t>
    </rPh>
    <rPh sb="2" eb="4">
      <t>ゴウケイ</t>
    </rPh>
    <phoneticPr fontId="1"/>
  </si>
  <si>
    <t>2-2</t>
  </si>
  <si>
    <t>2-3</t>
  </si>
  <si>
    <t>2-4</t>
  </si>
  <si>
    <t>2-5</t>
  </si>
  <si>
    <t>3-2</t>
  </si>
  <si>
    <t>3-3</t>
  </si>
  <si>
    <t>3-4</t>
  </si>
  <si>
    <t>3-5</t>
    <phoneticPr fontId="1"/>
  </si>
  <si>
    <t>4-2</t>
  </si>
  <si>
    <t>4-3</t>
  </si>
  <si>
    <t>4-4</t>
  </si>
  <si>
    <t>4-5</t>
    <phoneticPr fontId="1"/>
  </si>
  <si>
    <t>5-2</t>
  </si>
  <si>
    <t>5-3</t>
  </si>
  <si>
    <t>5-4</t>
  </si>
  <si>
    <t>5-5</t>
    <phoneticPr fontId="1"/>
  </si>
  <si>
    <t>6-2</t>
  </si>
  <si>
    <t>6-3</t>
  </si>
  <si>
    <t>6-4</t>
  </si>
  <si>
    <t>6-5</t>
    <phoneticPr fontId="1"/>
  </si>
  <si>
    <t>7-2</t>
  </si>
  <si>
    <t>7-3</t>
  </si>
  <si>
    <t>7-4</t>
  </si>
  <si>
    <t>7-5</t>
    <phoneticPr fontId="1"/>
  </si>
  <si>
    <t>8-2</t>
  </si>
  <si>
    <t>8-3</t>
  </si>
  <si>
    <t>8-4</t>
  </si>
  <si>
    <t>8-5</t>
    <phoneticPr fontId="1"/>
  </si>
  <si>
    <t>9-2</t>
  </si>
  <si>
    <t>9-3</t>
  </si>
  <si>
    <t>9-4</t>
  </si>
  <si>
    <t>9-5</t>
    <phoneticPr fontId="1"/>
  </si>
  <si>
    <t>10-2</t>
  </si>
  <si>
    <t>10-3</t>
  </si>
  <si>
    <t>10-4</t>
  </si>
  <si>
    <t>10-5</t>
    <phoneticPr fontId="1"/>
  </si>
  <si>
    <t>2-2</t>
    <phoneticPr fontId="1"/>
  </si>
  <si>
    <t>2-3</t>
    <phoneticPr fontId="1"/>
  </si>
  <si>
    <t>2-4</t>
    <phoneticPr fontId="1"/>
  </si>
  <si>
    <t>2-5</t>
    <phoneticPr fontId="1"/>
  </si>
  <si>
    <t>2-1</t>
    <phoneticPr fontId="1"/>
  </si>
  <si>
    <t>3-1</t>
    <phoneticPr fontId="1"/>
  </si>
  <si>
    <t>3-2</t>
    <phoneticPr fontId="1"/>
  </si>
  <si>
    <t>4-1</t>
    <phoneticPr fontId="1"/>
  </si>
  <si>
    <t>5-1</t>
    <phoneticPr fontId="1"/>
  </si>
  <si>
    <t>6-1</t>
    <phoneticPr fontId="1"/>
  </si>
  <si>
    <t>7-1</t>
    <phoneticPr fontId="1"/>
  </si>
  <si>
    <t>8-1</t>
    <phoneticPr fontId="1"/>
  </si>
  <si>
    <t>9-1</t>
    <phoneticPr fontId="1"/>
  </si>
  <si>
    <t>10-1</t>
    <phoneticPr fontId="1"/>
  </si>
  <si>
    <t>4-2</t>
    <phoneticPr fontId="1"/>
  </si>
  <si>
    <t>5-2</t>
    <phoneticPr fontId="1"/>
  </si>
  <si>
    <t>6-2</t>
    <phoneticPr fontId="1"/>
  </si>
  <si>
    <t>7-2</t>
    <phoneticPr fontId="1"/>
  </si>
  <si>
    <t>8-2</t>
    <phoneticPr fontId="1"/>
  </si>
  <si>
    <t>9-2</t>
    <phoneticPr fontId="1"/>
  </si>
  <si>
    <t>10-2</t>
    <phoneticPr fontId="1"/>
  </si>
  <si>
    <t>1-3</t>
    <phoneticPr fontId="1"/>
  </si>
  <si>
    <t>3-3</t>
    <phoneticPr fontId="1"/>
  </si>
  <si>
    <t>4-3</t>
    <phoneticPr fontId="1"/>
  </si>
  <si>
    <t>5-3</t>
    <phoneticPr fontId="1"/>
  </si>
  <si>
    <t>6-3</t>
    <phoneticPr fontId="1"/>
  </si>
  <si>
    <t>7-3</t>
    <phoneticPr fontId="1"/>
  </si>
  <si>
    <t>8-3</t>
    <phoneticPr fontId="1"/>
  </si>
  <si>
    <t>9-3</t>
    <phoneticPr fontId="1"/>
  </si>
  <si>
    <t>10-3</t>
    <phoneticPr fontId="1"/>
  </si>
  <si>
    <t>1-4</t>
    <phoneticPr fontId="1"/>
  </si>
  <si>
    <t>3-4</t>
    <phoneticPr fontId="1"/>
  </si>
  <si>
    <t>4-4</t>
    <phoneticPr fontId="1"/>
  </si>
  <si>
    <t>5-4</t>
    <phoneticPr fontId="1"/>
  </si>
  <si>
    <t>6-4</t>
    <phoneticPr fontId="1"/>
  </si>
  <si>
    <t>7-4</t>
    <phoneticPr fontId="1"/>
  </si>
  <si>
    <t>8-4</t>
    <phoneticPr fontId="1"/>
  </si>
  <si>
    <t>9-4</t>
    <phoneticPr fontId="1"/>
  </si>
  <si>
    <t>10-4</t>
    <phoneticPr fontId="1"/>
  </si>
  <si>
    <t>3-5</t>
    <phoneticPr fontId="1"/>
  </si>
  <si>
    <t>4-5</t>
    <phoneticPr fontId="1"/>
  </si>
  <si>
    <t>5-5</t>
    <phoneticPr fontId="1"/>
  </si>
  <si>
    <t>6-5</t>
    <phoneticPr fontId="1"/>
  </si>
  <si>
    <t>7-5</t>
    <phoneticPr fontId="1"/>
  </si>
  <si>
    <t>8-5</t>
    <phoneticPr fontId="1"/>
  </si>
  <si>
    <t>9-5</t>
    <phoneticPr fontId="1"/>
  </si>
  <si>
    <t>10-5</t>
    <phoneticPr fontId="1"/>
  </si>
  <si>
    <t>Ｎ.台数</t>
    <rPh sb="2" eb="4">
      <t>ダイスウ</t>
    </rPh>
    <phoneticPr fontId="1"/>
  </si>
  <si>
    <t xml:space="preserve"> (注)  １ Ｋ欄に千円未満の端数が生じた場合は切り捨てること。
　　　 ２ Ｌ欄は、「移乗介護」及び「入浴支援」については1,000,000円、それ以外は300,000円とする。
       ３ 見守り機器の導入に伴う通信環境整備はICT機器として扱いますので、見守り機器と見守り機器の導入に
          伴う通信環境整備の申請を同時に行う場合は、パッケージ型導入支援で申請を行ってください。</t>
    <phoneticPr fontId="3"/>
  </si>
  <si>
    <t xml:space="preserve"> (注)  １ Ｋ欄に千円未満の端数が生じた場合は切り捨てること。
　　　 ２ Ｌ欄は、「移乗介護」及び「入浴支援」については1,000,000円、それ以外は300,000円とする。
       ３ 見守り機器の導入に伴う通信環境整備はICT機器として扱いますので、見守り機器と見守り機器の導入に   
          伴う通信環境整備の申請を同時に行う場合は、パッケージ型導入支援で申請を行ってください。</t>
    <phoneticPr fontId="3"/>
  </si>
  <si>
    <t>（別紙１-１）</t>
    <rPh sb="1" eb="3">
      <t>ベッシ</t>
    </rPh>
    <phoneticPr fontId="1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</si>
  <si>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1"/>
  </si>
  <si>
    <t>Ａ.介護保険
事業所番号</t>
    <rPh sb="2" eb="4">
      <t>カイゴ</t>
    </rPh>
    <rPh sb="4" eb="6">
      <t>ホケン</t>
    </rPh>
    <rPh sb="7" eb="10">
      <t>ジギョウショ</t>
    </rPh>
    <rPh sb="10" eb="12">
      <t>バンゴウ</t>
    </rPh>
    <phoneticPr fontId="1"/>
  </si>
  <si>
    <t>Ｉ.ロボットの種別
（リストから選択）</t>
    <rPh sb="7" eb="9">
      <t>シュベツ</t>
    </rPh>
    <rPh sb="16" eb="18">
      <t>センタク</t>
    </rPh>
    <phoneticPr fontId="1"/>
  </si>
  <si>
    <t>令和６年度千葉県介護テクノロジー定着支援事業補助金　所要額調書（介護ロボット総表）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ソウヒョウ</t>
    </rPh>
    <phoneticPr fontId="1"/>
  </si>
  <si>
    <t>令和６年度千葉県介護テクノロジー定着支援事業補助金　所要額調書（介護ロボット個票１）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</si>
  <si>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所要額調書（介護ロボット個票２）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</si>
  <si>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所要額調書（介護ロボット個票３）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</si>
  <si>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所要額調書（介護ロボット個票４）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</si>
  <si>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所要額調書（介護ロボット個票５）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</si>
  <si>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所要額調書（介護ロボット個票６）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</si>
  <si>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所要額調書（介護ロボット個票７）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</si>
  <si>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所要額調書（介護ロボット個票８）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</si>
  <si>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所要額調書（介護ロボット個票９）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</si>
  <si>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所要額調書（介護ロボット個票１０）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rPh sb="32" eb="34">
      <t>カイゴ</t>
    </rPh>
    <rPh sb="38" eb="40">
      <t>コヒョウ</t>
    </rPh>
    <phoneticPr fontId="1"/>
  </si>
  <si>
    <t>社会福祉法人ちば</t>
    <rPh sb="0" eb="2">
      <t>シャカイ</t>
    </rPh>
    <rPh sb="2" eb="4">
      <t>フクシ</t>
    </rPh>
    <rPh sb="4" eb="6">
      <t>ホウジン</t>
    </rPh>
    <phoneticPr fontId="3"/>
  </si>
  <si>
    <r>
      <t>C.導入事業所所在地
（</t>
    </r>
    <r>
      <rPr>
        <sz val="12"/>
        <color rgb="FFFF0000"/>
        <rFont val="ＭＳ Ｐゴシック"/>
        <family val="3"/>
        <charset val="128"/>
        <scheme val="minor"/>
      </rPr>
      <t>千葉県以降</t>
    </r>
    <r>
      <rPr>
        <sz val="12"/>
        <rFont val="ＭＳ Ｐゴシック"/>
        <family val="3"/>
        <charset val="128"/>
        <scheme val="minor"/>
      </rPr>
      <t>を記載）</t>
    </r>
    <rPh sb="2" eb="7">
      <t>ドウニュウジギョウショ</t>
    </rPh>
    <rPh sb="7" eb="10">
      <t>ショザイチ</t>
    </rPh>
    <phoneticPr fontId="3"/>
  </si>
  <si>
    <t>特別養護老人ホームちば（従来型）</t>
    <rPh sb="0" eb="4">
      <t>トクベツヨウゴ</t>
    </rPh>
    <rPh sb="4" eb="6">
      <t>ロウジン</t>
    </rPh>
    <rPh sb="12" eb="15">
      <t>ジュウライガタ</t>
    </rPh>
    <phoneticPr fontId="1"/>
  </si>
  <si>
    <t>千葉市中央区市場町1-1</t>
    <rPh sb="0" eb="3">
      <t>チバシ</t>
    </rPh>
    <rPh sb="3" eb="6">
      <t>チュウオウク</t>
    </rPh>
    <rPh sb="6" eb="9">
      <t>イチバチョウ</t>
    </rPh>
    <phoneticPr fontId="1"/>
  </si>
  <si>
    <t>有</t>
  </si>
  <si>
    <r>
      <t>Ｊ.1機器あたりの
対象経費（</t>
    </r>
    <r>
      <rPr>
        <sz val="12"/>
        <color rgb="FFFF0000"/>
        <rFont val="ＭＳ Ｐゴシック"/>
        <family val="3"/>
        <charset val="128"/>
        <scheme val="minor"/>
      </rPr>
      <t>税抜き</t>
    </r>
    <r>
      <rPr>
        <sz val="12"/>
        <rFont val="ＭＳ Ｐゴシック"/>
        <family val="3"/>
        <charset val="128"/>
        <scheme val="minor"/>
      </rPr>
      <t>）</t>
    </r>
    <rPh sb="3" eb="5">
      <t>キキ</t>
    </rPh>
    <rPh sb="10" eb="12">
      <t>タイショウ</t>
    </rPh>
    <rPh sb="12" eb="14">
      <t>ケイヒ</t>
    </rPh>
    <rPh sb="15" eb="16">
      <t>ゼイ</t>
    </rPh>
    <rPh sb="16" eb="17">
      <t>ヌ</t>
    </rPh>
    <phoneticPr fontId="1"/>
  </si>
  <si>
    <t>見守りろぼっと</t>
    <rPh sb="0" eb="2">
      <t>ミマモ</t>
    </rPh>
    <phoneticPr fontId="1"/>
  </si>
  <si>
    <t>移乗アシスト</t>
    <rPh sb="0" eb="2">
      <t>イジョウ</t>
    </rPh>
    <phoneticPr fontId="1"/>
  </si>
  <si>
    <t>入浴キャリー</t>
    <rPh sb="0" eb="2">
      <t>ニュウヨク</t>
    </rPh>
    <phoneticPr fontId="1"/>
  </si>
  <si>
    <t>特別養護老人ホームちば（ユニット型）</t>
    <rPh sb="0" eb="4">
      <t>トクベツヨウゴ</t>
    </rPh>
    <rPh sb="4" eb="6">
      <t>ロウジン</t>
    </rPh>
    <rPh sb="16" eb="17">
      <t>ガタ</t>
    </rPh>
    <phoneticPr fontId="1"/>
  </si>
  <si>
    <t>540_地域密着型介護老人福祉施設入居者生活介護</t>
    <phoneticPr fontId="1"/>
  </si>
  <si>
    <t>特別養護老人ホームちば（従来型）</t>
  </si>
  <si>
    <t>千葉市中央区市場町1-1</t>
  </si>
  <si>
    <t>特別養護老人ホームちば（ユニット型）</t>
  </si>
  <si>
    <t>540_地域密着型介護老人福祉施設入居者生活介護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</si>
</sst>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4" fillId="0" borderId="0" xfId="0" applyFont="1">
      <alignment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3" fontId="6" fillId="0" borderId="24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5" fillId="0" borderId="8" xfId="3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8" fontId="5" fillId="0" borderId="13" xfId="3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9" fillId="0" borderId="35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/>
    </xf>
    <xf numFmtId="38" fontId="6" fillId="0" borderId="15" xfId="3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49" fontId="6" fillId="0" borderId="0" xfId="0" applyNumberFormat="1" applyFont="1">
      <alignment vertical="center"/>
    </xf>
    <xf numFmtId="49" fontId="6" fillId="0" borderId="27" xfId="0" applyNumberFormat="1" applyFont="1" applyBorder="1" applyAlignment="1">
      <alignment horizontal="right" vertical="center"/>
    </xf>
    <xf numFmtId="38" fontId="4" fillId="0" borderId="0" xfId="3" applyFont="1">
      <alignment vertical="center"/>
    </xf>
    <xf numFmtId="38" fontId="6" fillId="0" borderId="31" xfId="3" applyFont="1" applyBorder="1" applyAlignment="1">
      <alignment horizontal="center" vertical="center" wrapText="1"/>
    </xf>
    <xf numFmtId="38" fontId="7" fillId="0" borderId="0" xfId="3" applyFont="1" applyAlignment="1">
      <alignment horizontal="right" vertical="center"/>
    </xf>
    <xf numFmtId="38" fontId="6" fillId="0" borderId="36" xfId="3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3" fontId="5" fillId="2" borderId="17" xfId="0" applyNumberFormat="1" applyFont="1" applyFill="1" applyBorder="1" applyAlignment="1">
      <alignment horizontal="right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38" fontId="6" fillId="0" borderId="0" xfId="3" applyFo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38" fontId="6" fillId="3" borderId="0" xfId="3" applyFont="1" applyFill="1" applyAlignment="1">
      <alignment horizontal="center" vertical="center"/>
    </xf>
    <xf numFmtId="38" fontId="6" fillId="3" borderId="0" xfId="3" applyFont="1" applyFill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8" fontId="5" fillId="0" borderId="0" xfId="3" applyFont="1" applyBorder="1" applyAlignment="1">
      <alignment horizontal="right" vertical="center"/>
    </xf>
    <xf numFmtId="0" fontId="6" fillId="2" borderId="4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center" vertical="center" wrapText="1"/>
    </xf>
    <xf numFmtId="38" fontId="5" fillId="0" borderId="24" xfId="0" applyNumberFormat="1" applyFont="1" applyBorder="1">
      <alignment vertical="center"/>
    </xf>
    <xf numFmtId="3" fontId="5" fillId="0" borderId="11" xfId="0" applyNumberFormat="1" applyFont="1" applyBorder="1" applyAlignment="1">
      <alignment horizontal="right" vertical="center"/>
    </xf>
    <xf numFmtId="38" fontId="5" fillId="0" borderId="43" xfId="0" applyNumberFormat="1" applyFont="1" applyBorder="1">
      <alignment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38" fontId="10" fillId="3" borderId="45" xfId="3" applyFont="1" applyFill="1" applyBorder="1">
      <alignment vertical="center"/>
    </xf>
    <xf numFmtId="0" fontId="10" fillId="3" borderId="16" xfId="0" applyFont="1" applyFill="1" applyBorder="1">
      <alignment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8" fontId="5" fillId="0" borderId="1" xfId="3" applyFont="1" applyBorder="1" applyAlignment="1">
      <alignment horizontal="right" vertical="center"/>
    </xf>
    <xf numFmtId="38" fontId="5" fillId="0" borderId="15" xfId="3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right" vertical="center"/>
    </xf>
    <xf numFmtId="38" fontId="5" fillId="0" borderId="17" xfId="3" applyFont="1" applyBorder="1" applyAlignment="1">
      <alignment horizontal="right" vertical="center"/>
    </xf>
    <xf numFmtId="38" fontId="5" fillId="0" borderId="18" xfId="3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38" fontId="5" fillId="0" borderId="3" xfId="3" applyFont="1" applyBorder="1" applyAlignment="1">
      <alignment horizontal="right" vertical="center"/>
    </xf>
    <xf numFmtId="0" fontId="6" fillId="0" borderId="46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3" fontId="6" fillId="0" borderId="39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29" xfId="0" applyNumberFormat="1" applyFont="1" applyBorder="1">
      <alignment vertical="center"/>
    </xf>
    <xf numFmtId="38" fontId="6" fillId="0" borderId="33" xfId="3" applyFont="1" applyBorder="1">
      <alignment vertical="center"/>
    </xf>
    <xf numFmtId="38" fontId="6" fillId="0" borderId="13" xfId="3" applyFont="1" applyBorder="1">
      <alignment vertical="center"/>
    </xf>
    <xf numFmtId="38" fontId="4" fillId="4" borderId="9" xfId="3" applyFont="1" applyFill="1" applyBorder="1" applyAlignment="1">
      <alignment horizontal="center" vertical="center"/>
    </xf>
    <xf numFmtId="38" fontId="4" fillId="4" borderId="19" xfId="3" applyFont="1" applyFill="1" applyBorder="1" applyAlignment="1">
      <alignment horizontal="center" vertical="center"/>
    </xf>
    <xf numFmtId="38" fontId="4" fillId="4" borderId="11" xfId="3" applyFont="1" applyFill="1" applyBorder="1" applyAlignment="1">
      <alignment horizontal="center" vertical="center"/>
    </xf>
    <xf numFmtId="38" fontId="5" fillId="4" borderId="10" xfId="3" applyFont="1" applyFill="1" applyBorder="1" applyAlignment="1">
      <alignment horizontal="center" vertical="center"/>
    </xf>
    <xf numFmtId="38" fontId="5" fillId="4" borderId="20" xfId="3" applyFont="1" applyFill="1" applyBorder="1" applyAlignment="1">
      <alignment horizontal="center" vertical="center"/>
    </xf>
    <xf numFmtId="38" fontId="5" fillId="4" borderId="13" xfId="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38" fontId="5" fillId="4" borderId="10" xfId="0" applyNumberFormat="1" applyFont="1" applyFill="1" applyBorder="1" applyAlignment="1">
      <alignment horizontal="center" vertical="center"/>
    </xf>
    <xf numFmtId="38" fontId="5" fillId="4" borderId="20" xfId="0" applyNumberFormat="1" applyFont="1" applyFill="1" applyBorder="1" applyAlignment="1">
      <alignment horizontal="center" vertical="center"/>
    </xf>
    <xf numFmtId="38" fontId="5" fillId="4" borderId="13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101599</xdr:colOff>
      <xdr:row>3</xdr:row>
      <xdr:rowOff>135468</xdr:rowOff>
    </xdr:from>
    <xdr:to>
      <xdr:col>2</xdr:col>
      <xdr:colOff>76200</xdr:colOff>
      <xdr:row>4</xdr:row>
      <xdr:rowOff>533401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8299A4-1568-4958-9260-F3827B9503BC}"/>
            </a:ext>
          </a:extLst>
        </xdr:cNvPr>
        <xdr:cNvSpPr txBox="1"/>
      </xdr:nvSpPr>
      <xdr:spPr>
        <a:xfrm>
          <a:off x="101599" y="943188"/>
          <a:ext cx="1932941" cy="8246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C00000"/>
              </a:solidFill>
            </a:rPr>
            <a:t>記載例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ACFC104-92A3-4EAA-A7A3-C790F827D8A3}"/>
            </a:ext>
          </a:extLst>
        </xdr:cNvPr>
        <xdr:cNvSpPr/>
      </xdr:nvSpPr>
      <xdr:spPr>
        <a:xfrm>
          <a:off x="336515" y="6861194"/>
          <a:ext cx="847151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9388E63-C751-4376-8E93-81ED21A826C0}"/>
            </a:ext>
          </a:extLst>
        </xdr:cNvPr>
        <xdr:cNvSpPr/>
      </xdr:nvSpPr>
      <xdr:spPr>
        <a:xfrm>
          <a:off x="336515" y="6861194"/>
          <a:ext cx="847151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60616EE-6BAF-435A-B77F-206DB079DFAA}"/>
            </a:ext>
          </a:extLst>
        </xdr:cNvPr>
        <xdr:cNvSpPr/>
      </xdr:nvSpPr>
      <xdr:spPr>
        <a:xfrm>
          <a:off x="336515" y="6861194"/>
          <a:ext cx="847151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7F67537-C543-4E28-8677-472FDDBE4A32}"/>
            </a:ext>
          </a:extLst>
        </xdr:cNvPr>
        <xdr:cNvSpPr/>
      </xdr:nvSpPr>
      <xdr:spPr>
        <a:xfrm>
          <a:off x="336515" y="6861194"/>
          <a:ext cx="847151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6E220B7-F663-4768-AD00-D7B50AC0C86A}"/>
            </a:ext>
          </a:extLst>
        </xdr:cNvPr>
        <xdr:cNvSpPr/>
      </xdr:nvSpPr>
      <xdr:spPr>
        <a:xfrm>
          <a:off x="336515" y="8049914"/>
          <a:ext cx="842579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164523</xdr:colOff>
      <xdr:row>0</xdr:row>
      <xdr:rowOff>51955</xdr:rowOff>
    </xdr:from>
    <xdr:to>
      <xdr:col>1</xdr:col>
      <xdr:colOff>1143000</xdr:colOff>
      <xdr:row>3</xdr:row>
      <xdr:rowOff>69274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3D1FE5-F588-4DD4-9009-F3A896C9D653}"/>
            </a:ext>
          </a:extLst>
        </xdr:cNvPr>
        <xdr:cNvSpPr txBox="1"/>
      </xdr:nvSpPr>
      <xdr:spPr>
        <a:xfrm>
          <a:off x="164523" y="51955"/>
          <a:ext cx="1473777" cy="604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C00000"/>
              </a:solidFill>
            </a:rPr>
            <a:t>記載例</a:t>
          </a:r>
        </a:p>
      </xdr:txBody>
    </xdr:sp>
    <xdr:clientData/>
  </xdr:twoCellAnchor>
  <xdr:twoCellAnchor>
    <xdr:from>
      <xdr:col>8</xdr:col>
      <xdr:colOff>389660</xdr:colOff>
      <xdr:row>0</xdr:row>
      <xdr:rowOff>103908</xdr:rowOff>
    </xdr:from>
    <xdr:to>
      <xdr:col>9</xdr:col>
      <xdr:colOff>1444529</xdr:colOff>
      <xdr:row>2</xdr:row>
      <xdr:rowOff>112568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6D446F3-E93A-4994-8131-2D1E6B7F828D}"/>
            </a:ext>
          </a:extLst>
        </xdr:cNvPr>
        <xdr:cNvSpPr txBox="1"/>
      </xdr:nvSpPr>
      <xdr:spPr>
        <a:xfrm>
          <a:off x="12101600" y="103908"/>
          <a:ext cx="2350269" cy="4201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chemeClr val="tx1"/>
              </a:solidFill>
            </a:rPr>
            <a:t>・黄色のセルに入力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94871EC-74FA-405C-A123-1C35B0CC7B7A}"/>
            </a:ext>
          </a:extLst>
        </xdr:cNvPr>
        <xdr:cNvSpPr/>
      </xdr:nvSpPr>
      <xdr:spPr>
        <a:xfrm>
          <a:off x="336515" y="8232794"/>
          <a:ext cx="830387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273326</xdr:colOff>
      <xdr:row>0</xdr:row>
      <xdr:rowOff>41413</xdr:rowOff>
    </xdr:from>
    <xdr:to>
      <xdr:col>1</xdr:col>
      <xdr:colOff>1248414</xdr:colOff>
      <xdr:row>3</xdr:row>
      <xdr:rowOff>59108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436116-5A48-4CB9-8B58-DE185100047B}"/>
            </a:ext>
          </a:extLst>
        </xdr:cNvPr>
        <xdr:cNvSpPr txBox="1"/>
      </xdr:nvSpPr>
      <xdr:spPr>
        <a:xfrm>
          <a:off x="273326" y="41413"/>
          <a:ext cx="1470388" cy="604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C00000"/>
              </a:solidFill>
            </a:rPr>
            <a:t>記載例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7420CB2-2C6E-4BC5-A61A-BE037C32BBFB}"/>
            </a:ext>
          </a:extLst>
        </xdr:cNvPr>
        <xdr:cNvSpPr/>
      </xdr:nvSpPr>
      <xdr:spPr>
        <a:xfrm>
          <a:off x="336515" y="6831060"/>
          <a:ext cx="8426485" cy="89234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80366AFB-10D2-462F-AC14-763FBBE1B854}"/>
            </a:ext>
          </a:extLst>
        </xdr:cNvPr>
        <xdr:cNvSpPr/>
      </xdr:nvSpPr>
      <xdr:spPr>
        <a:xfrm>
          <a:off x="336515" y="6861194"/>
          <a:ext cx="842579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85B00C86-042A-454C-B2EF-9DCB87843E30}"/>
            </a:ext>
          </a:extLst>
        </xdr:cNvPr>
        <xdr:cNvSpPr/>
      </xdr:nvSpPr>
      <xdr:spPr>
        <a:xfrm>
          <a:off x="336515" y="6861194"/>
          <a:ext cx="830387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D06A252D-95D1-4AC6-BEF5-6F39853F7C00}"/>
            </a:ext>
          </a:extLst>
        </xdr:cNvPr>
        <xdr:cNvSpPr/>
      </xdr:nvSpPr>
      <xdr:spPr>
        <a:xfrm>
          <a:off x="336515" y="6861194"/>
          <a:ext cx="838769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20BF9B0-E973-43BC-B16E-6CE96EAF5D48}"/>
            </a:ext>
          </a:extLst>
        </xdr:cNvPr>
        <xdr:cNvSpPr/>
      </xdr:nvSpPr>
      <xdr:spPr>
        <a:xfrm>
          <a:off x="336515" y="6861194"/>
          <a:ext cx="838769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14</xdr:row>
      <xdr:rowOff>33674</xdr:rowOff>
    </xdr:from>
    <xdr:to>
      <xdr:col>6</xdr:col>
      <xdr:colOff>311727</xdr:colOff>
      <xdr:row>19</xdr:row>
      <xdr:rowOff>103400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FD3F634-5265-4BDD-88DC-95FD459F3BC3}"/>
            </a:ext>
          </a:extLst>
        </xdr:cNvPr>
        <xdr:cNvSpPr/>
      </xdr:nvSpPr>
      <xdr:spPr>
        <a:xfrm>
          <a:off x="336515" y="6861194"/>
          <a:ext cx="8471512" cy="9079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4EBD4-4D13-4EE5-A836-501AB5AEC30F}">
  <sheetPr>
    <pageSetUpPr fitToPage="1"/>
  </sheetPr>
  <dimension ref="A1:S25"/>
  <sheetViews>
    <sheetView showZeros="0" view="pageBreakPreview" zoomScale="90" zoomScaleNormal="85" zoomScaleSheetLayoutView="90" workbookViewId="0">
      <selection activeCell="I23" sqref="I23:I25"/>
    </sheetView>
  </sheetViews>
  <sheetFormatPr defaultColWidth="9" defaultRowHeight="14.4"/>
  <cols>
    <col min="1" max="1" width="7.6640625" style="2" customWidth="1"/>
    <col min="2" max="2" width="20.88671875" style="2" customWidth="1"/>
    <col min="3" max="3" width="22.44140625" style="2" customWidth="1"/>
    <col min="4" max="4" width="21.109375" style="2" customWidth="1"/>
    <col min="5" max="5" width="22" style="2" customWidth="1"/>
    <col min="6" max="6" width="23.33203125" style="15" customWidth="1"/>
    <col min="7" max="8" width="20.77734375" style="31" customWidth="1"/>
    <col min="9" max="9" width="25" style="31" customWidth="1"/>
    <col min="10" max="10" width="18.109375" style="31" customWidth="1"/>
    <col min="11" max="11" width="22.21875" style="31" customWidth="1"/>
    <col min="12" max="12" width="20.5546875" style="31" customWidth="1"/>
    <col min="13" max="13" width="10.5546875" style="31" bestFit="1" customWidth="1"/>
    <col min="14" max="14" width="13.33203125" style="45" customWidth="1"/>
    <col min="15" max="15" width="16.109375" style="31" customWidth="1"/>
    <col min="16" max="16" width="21.21875" style="41" customWidth="1"/>
    <col min="17" max="17" width="21.44140625" style="2" customWidth="1"/>
    <col min="18" max="18" width="13.88671875" style="2" customWidth="1"/>
    <col min="19" max="19" width="21.21875" style="2" customWidth="1"/>
    <col min="20" max="16384" width="9" style="2"/>
  </cols>
  <sheetData>
    <row r="1" spans="1:18" ht="21" customHeight="1">
      <c r="A1" s="6" t="s">
        <v>181</v>
      </c>
      <c r="R1" s="7"/>
    </row>
    <row r="2" spans="1:18" ht="21">
      <c r="B2" s="110" t="s">
        <v>185</v>
      </c>
      <c r="C2" s="110"/>
      <c r="D2" s="110"/>
      <c r="E2" s="110"/>
      <c r="F2" s="110"/>
      <c r="G2" s="110"/>
      <c r="H2" s="110"/>
      <c r="I2" s="110"/>
      <c r="J2" s="28"/>
      <c r="K2" s="28"/>
      <c r="L2" s="28"/>
      <c r="N2" s="28"/>
    </row>
    <row r="3" spans="1:18" ht="21.6" thickBot="1">
      <c r="C3" s="28"/>
      <c r="D3" s="28"/>
      <c r="E3" s="28"/>
      <c r="F3" s="28"/>
      <c r="G3" s="28"/>
      <c r="H3" s="28"/>
      <c r="I3" s="28"/>
      <c r="J3" s="28"/>
      <c r="K3" s="28"/>
      <c r="L3" s="28"/>
      <c r="N3" s="28"/>
    </row>
    <row r="4" spans="1:18" ht="33.6" customHeight="1" thickBot="1">
      <c r="C4" s="28"/>
      <c r="D4" s="28"/>
      <c r="E4" s="28"/>
      <c r="F4" s="28"/>
      <c r="G4" s="28"/>
      <c r="H4" s="111" t="s">
        <v>17</v>
      </c>
      <c r="I4" s="112"/>
      <c r="J4" s="57"/>
      <c r="L4" s="28"/>
      <c r="N4" s="28"/>
    </row>
    <row r="5" spans="1:18" ht="49.8" customHeight="1" thickBot="1">
      <c r="C5" s="28"/>
      <c r="D5" s="28"/>
      <c r="E5" s="28"/>
      <c r="F5" s="28"/>
      <c r="G5" s="28"/>
      <c r="H5" s="113" t="s">
        <v>196</v>
      </c>
      <c r="I5" s="114"/>
      <c r="J5" s="57"/>
      <c r="L5" s="28"/>
      <c r="N5" s="28"/>
    </row>
    <row r="6" spans="1:18" ht="15" thickBot="1"/>
    <row r="7" spans="1:18" ht="66.75" customHeight="1" thickBot="1">
      <c r="A7" s="21" t="s">
        <v>13</v>
      </c>
      <c r="B7" s="32" t="s">
        <v>182</v>
      </c>
      <c r="C7" s="34" t="s">
        <v>15</v>
      </c>
      <c r="D7" s="34" t="s">
        <v>16</v>
      </c>
      <c r="E7" s="33" t="s">
        <v>93</v>
      </c>
      <c r="F7" s="34" t="s">
        <v>18</v>
      </c>
      <c r="G7" s="33" t="s">
        <v>0</v>
      </c>
      <c r="H7" s="34" t="s">
        <v>74</v>
      </c>
      <c r="I7" s="42" t="s">
        <v>88</v>
      </c>
      <c r="J7" s="2"/>
      <c r="K7" s="2"/>
      <c r="L7" s="2"/>
      <c r="M7" s="2"/>
      <c r="N7" s="2"/>
      <c r="O7" s="2"/>
      <c r="P7" s="2"/>
    </row>
    <row r="8" spans="1:18" ht="48" customHeight="1">
      <c r="A8" s="29">
        <v>1</v>
      </c>
      <c r="B8" s="91">
        <v>1234567890</v>
      </c>
      <c r="C8" s="86" t="s">
        <v>207</v>
      </c>
      <c r="D8" s="86" t="s">
        <v>208</v>
      </c>
      <c r="E8" s="86" t="s">
        <v>63</v>
      </c>
      <c r="F8" s="86" t="s">
        <v>200</v>
      </c>
      <c r="G8" s="85">
        <v>80</v>
      </c>
      <c r="H8" s="93">
        <v>39</v>
      </c>
      <c r="I8" s="44">
        <v>7400000</v>
      </c>
      <c r="J8" s="2"/>
      <c r="K8" s="2"/>
      <c r="L8" s="2"/>
      <c r="M8" s="2"/>
      <c r="N8" s="2"/>
      <c r="O8" s="2"/>
      <c r="P8" s="2"/>
    </row>
    <row r="9" spans="1:18" ht="48" customHeight="1">
      <c r="A9" s="16">
        <v>2</v>
      </c>
      <c r="B9" s="91">
        <v>1245678903</v>
      </c>
      <c r="C9" s="86" t="s">
        <v>209</v>
      </c>
      <c r="D9" s="86" t="s">
        <v>208</v>
      </c>
      <c r="E9" s="86" t="s">
        <v>210</v>
      </c>
      <c r="F9" s="86" t="s">
        <v>200</v>
      </c>
      <c r="G9" s="85">
        <v>20</v>
      </c>
      <c r="H9" s="101">
        <v>10</v>
      </c>
      <c r="I9" s="102">
        <v>1500000</v>
      </c>
      <c r="J9" s="2"/>
      <c r="K9" s="2"/>
      <c r="L9" s="2"/>
      <c r="M9" s="2"/>
      <c r="N9" s="2"/>
      <c r="O9" s="2"/>
      <c r="P9" s="2"/>
    </row>
    <row r="10" spans="1:18" ht="48" customHeight="1">
      <c r="A10" s="16">
        <v>3</v>
      </c>
      <c r="B10" s="91"/>
      <c r="C10" s="86"/>
      <c r="D10" s="86"/>
      <c r="E10" s="86"/>
      <c r="F10" s="86"/>
      <c r="G10" s="85"/>
      <c r="H10" s="101"/>
      <c r="I10" s="102"/>
      <c r="J10" s="2"/>
      <c r="K10" s="2"/>
      <c r="L10" s="2"/>
      <c r="M10" s="2"/>
      <c r="N10" s="2"/>
      <c r="O10" s="2"/>
      <c r="P10" s="2"/>
    </row>
    <row r="11" spans="1:18" ht="48" customHeight="1">
      <c r="A11" s="16">
        <v>4</v>
      </c>
      <c r="B11" s="91"/>
      <c r="C11" s="86"/>
      <c r="D11" s="86"/>
      <c r="E11" s="86"/>
      <c r="F11" s="86"/>
      <c r="G11" s="85"/>
      <c r="H11" s="27"/>
      <c r="I11" s="36"/>
      <c r="J11" s="2"/>
      <c r="K11" s="2"/>
      <c r="L11" s="2"/>
      <c r="M11" s="2"/>
      <c r="N11" s="2"/>
      <c r="O11" s="2"/>
      <c r="P11" s="2"/>
    </row>
    <row r="12" spans="1:18" ht="48" customHeight="1">
      <c r="A12" s="16">
        <v>5</v>
      </c>
      <c r="B12" s="91"/>
      <c r="C12" s="86"/>
      <c r="D12" s="86"/>
      <c r="E12" s="86"/>
      <c r="F12" s="86"/>
      <c r="G12" s="85"/>
      <c r="H12" s="27"/>
      <c r="I12" s="36"/>
      <c r="J12" s="2"/>
      <c r="K12" s="2"/>
      <c r="L12" s="2"/>
      <c r="M12" s="2"/>
      <c r="N12" s="2"/>
      <c r="O12" s="2"/>
      <c r="P12" s="2"/>
    </row>
    <row r="13" spans="1:18" ht="48" customHeight="1">
      <c r="A13" s="16">
        <v>6</v>
      </c>
      <c r="B13" s="91"/>
      <c r="C13" s="86"/>
      <c r="D13" s="86"/>
      <c r="E13" s="86"/>
      <c r="F13" s="86"/>
      <c r="G13" s="85"/>
      <c r="H13" s="27"/>
      <c r="I13" s="36"/>
      <c r="J13" s="2"/>
      <c r="K13" s="2"/>
      <c r="L13" s="2"/>
      <c r="M13" s="2"/>
      <c r="N13" s="2"/>
      <c r="O13" s="2"/>
      <c r="P13" s="2"/>
    </row>
    <row r="14" spans="1:18" ht="48" customHeight="1">
      <c r="A14" s="16">
        <v>7</v>
      </c>
      <c r="B14" s="91"/>
      <c r="C14" s="86"/>
      <c r="D14" s="86"/>
      <c r="E14" s="86"/>
      <c r="F14" s="86"/>
      <c r="G14" s="85"/>
      <c r="H14" s="27"/>
      <c r="I14" s="36"/>
      <c r="J14" s="2"/>
      <c r="K14" s="2"/>
      <c r="L14" s="2"/>
      <c r="M14" s="2"/>
      <c r="N14" s="2"/>
      <c r="O14" s="2"/>
      <c r="P14" s="2"/>
    </row>
    <row r="15" spans="1:18" ht="48" customHeight="1">
      <c r="A15" s="16">
        <v>8</v>
      </c>
      <c r="B15" s="91"/>
      <c r="C15" s="86"/>
      <c r="D15" s="86"/>
      <c r="E15" s="86"/>
      <c r="F15" s="86"/>
      <c r="G15" s="85"/>
      <c r="H15" s="27"/>
      <c r="I15" s="36"/>
      <c r="J15" s="2"/>
      <c r="K15" s="2"/>
      <c r="L15" s="2"/>
      <c r="M15" s="2"/>
      <c r="N15" s="2"/>
      <c r="O15" s="2"/>
      <c r="P15" s="2"/>
    </row>
    <row r="16" spans="1:18" ht="48" customHeight="1">
      <c r="A16" s="16">
        <v>9</v>
      </c>
      <c r="B16" s="91"/>
      <c r="C16" s="86"/>
      <c r="D16" s="86"/>
      <c r="E16" s="86"/>
      <c r="F16" s="86"/>
      <c r="G16" s="85"/>
      <c r="H16" s="27"/>
      <c r="I16" s="36"/>
      <c r="J16" s="2"/>
      <c r="K16" s="2"/>
      <c r="L16" s="2"/>
      <c r="M16" s="2"/>
      <c r="N16" s="2"/>
      <c r="O16" s="2"/>
      <c r="P16" s="2"/>
    </row>
    <row r="17" spans="1:19" ht="48" customHeight="1" thickBot="1">
      <c r="A17" s="17">
        <v>10</v>
      </c>
      <c r="B17" s="94"/>
      <c r="C17" s="95"/>
      <c r="D17" s="95"/>
      <c r="E17" s="95"/>
      <c r="F17" s="95"/>
      <c r="G17" s="96"/>
      <c r="H17" s="37"/>
      <c r="I17" s="38"/>
      <c r="J17" s="2"/>
      <c r="K17" s="2"/>
      <c r="L17" s="2"/>
      <c r="M17" s="2"/>
      <c r="N17" s="2"/>
      <c r="O17" s="2"/>
      <c r="P17" s="2"/>
    </row>
    <row r="18" spans="1:19" ht="39.75" customHeight="1" thickBot="1">
      <c r="A18" s="15"/>
      <c r="B18" s="31"/>
      <c r="C18" s="31"/>
      <c r="D18" s="39"/>
      <c r="E18" s="31"/>
      <c r="F18" s="31"/>
      <c r="G18" s="40" t="s">
        <v>94</v>
      </c>
      <c r="H18" s="97">
        <f>SUM(H8:H17)</f>
        <v>49</v>
      </c>
      <c r="I18" s="103">
        <f>SUM(I8:I17)</f>
        <v>8900000</v>
      </c>
      <c r="J18" s="2"/>
      <c r="K18" s="2"/>
      <c r="L18" s="2"/>
      <c r="M18" s="2"/>
      <c r="N18" s="2"/>
      <c r="O18" s="2"/>
      <c r="P18" s="2"/>
    </row>
    <row r="19" spans="1:19" ht="13.5" customHeight="1" thickBot="1">
      <c r="M19" s="35"/>
      <c r="O19" s="35"/>
      <c r="P19" s="43"/>
      <c r="Q19" s="10"/>
      <c r="R19" s="11"/>
      <c r="S19" s="12"/>
    </row>
    <row r="20" spans="1:19">
      <c r="H20" s="115" t="s">
        <v>91</v>
      </c>
      <c r="I20" s="118" t="s">
        <v>92</v>
      </c>
    </row>
    <row r="21" spans="1:19">
      <c r="H21" s="116"/>
      <c r="I21" s="119"/>
    </row>
    <row r="22" spans="1:19">
      <c r="H22" s="117"/>
      <c r="I22" s="120"/>
    </row>
    <row r="23" spans="1:19">
      <c r="H23" s="104"/>
      <c r="I23" s="107"/>
    </row>
    <row r="24" spans="1:19">
      <c r="H24" s="105"/>
      <c r="I24" s="108"/>
    </row>
    <row r="25" spans="1:19" ht="15" thickBot="1">
      <c r="H25" s="106"/>
      <c r="I25" s="109"/>
    </row>
  </sheetData>
  <protectedRanges>
    <protectedRange sqref="H5" name="範囲1_2"/>
  </protectedRanges>
  <mergeCells count="7">
    <mergeCell ref="H23:H25"/>
    <mergeCell ref="I23:I25"/>
    <mergeCell ref="B2:I2"/>
    <mergeCell ref="H4:I4"/>
    <mergeCell ref="H5:I5"/>
    <mergeCell ref="H20:H22"/>
    <mergeCell ref="I20:I22"/>
  </mergeCells>
  <phoneticPr fontId="1"/>
  <printOptions verticalCentered="1"/>
  <pageMargins left="0.51181102362204722" right="0.11811023622047245" top="0.15748031496062992" bottom="0.15748031496062992" header="0.11811023622047245" footer="0.11811023622047245"/>
  <pageSetup paperSize="9" scale="71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6D4F-CB0B-482E-8EBD-A9333BCDC192}">
  <sheetPr>
    <pageSetUpPr fitToPage="1"/>
  </sheetPr>
  <dimension ref="A2:Q49"/>
  <sheetViews>
    <sheetView view="pageBreakPreview" zoomScale="90" zoomScaleNormal="85" zoomScaleSheetLayoutView="90" workbookViewId="0">
      <selection activeCell="R23" sqref="R23"/>
    </sheetView>
  </sheetViews>
  <sheetFormatPr defaultColWidth="9" defaultRowHeight="13.2"/>
  <cols>
    <col min="1" max="1" width="7.21875" style="2" customWidth="1"/>
    <col min="2" max="2" width="21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customWidth="1"/>
    <col min="14" max="14" width="17.33203125" style="2" customWidth="1"/>
    <col min="15" max="15" width="23.44140625" style="2" customWidth="1"/>
    <col min="16" max="16" width="24.88671875" style="2" customWidth="1"/>
    <col min="17" max="17" width="18.88671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191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6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6.599999999999994" customHeight="1">
      <c r="A8" s="51" t="s">
        <v>35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6.599999999999994" customHeight="1">
      <c r="A9" s="51" t="s">
        <v>111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6.599999999999994" customHeight="1">
      <c r="A10" s="51" t="s">
        <v>112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6.599999999999994" customHeight="1" thickBot="1">
      <c r="A11" s="51" t="s">
        <v>113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6.599999999999994" customHeight="1" thickBot="1">
      <c r="A12" s="53" t="s">
        <v>114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6.599999999999994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C19AF711-06EF-4E1E-8163-D6469C0D4939}">
      <formula1>"有,無"</formula1>
    </dataValidation>
    <dataValidation type="list" allowBlank="1" showInputMessage="1" showErrorMessage="1" sqref="E5" xr:uid="{F207CD7E-67F8-4808-8606-29B39474EBA2}">
      <formula1>$M$15:$M$49</formula1>
    </dataValidation>
    <dataValidation type="list" allowBlank="1" showInputMessage="1" showErrorMessage="1" sqref="C8:C12" xr:uid="{E1B6A3AA-5148-426C-A2C7-227C64249304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B968-7D75-41F8-B4B3-A59ADC67150E}">
  <sheetPr>
    <pageSetUpPr fitToPage="1"/>
  </sheetPr>
  <dimension ref="A2:Q49"/>
  <sheetViews>
    <sheetView view="pageBreakPreview" zoomScale="90" zoomScaleNormal="85" zoomScaleSheetLayoutView="90" workbookViewId="0">
      <selection activeCell="R23" sqref="R23"/>
    </sheetView>
  </sheetViews>
  <sheetFormatPr defaultColWidth="9" defaultRowHeight="13.2"/>
  <cols>
    <col min="1" max="1" width="7.21875" style="2" customWidth="1"/>
    <col min="2" max="2" width="21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customWidth="1"/>
    <col min="14" max="14" width="17.33203125" style="2" customWidth="1"/>
    <col min="15" max="15" width="23.44140625" style="2" customWidth="1"/>
    <col min="16" max="16" width="24.88671875" style="2" customWidth="1"/>
    <col min="17" max="17" width="18.88671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192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7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9.599999999999994" customHeight="1">
      <c r="A8" s="51" t="s">
        <v>34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9.599999999999994" customHeight="1">
      <c r="A9" s="51" t="s">
        <v>115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9.599999999999994" customHeight="1">
      <c r="A10" s="51" t="s">
        <v>116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9.599999999999994" customHeight="1" thickBot="1">
      <c r="A11" s="51" t="s">
        <v>117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9.599999999999994" customHeight="1" thickBot="1">
      <c r="A12" s="53" t="s">
        <v>118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9.599999999999994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4D02C87E-66FE-4F51-823A-BB2C7B8D407B}">
      <formula1>"有,無"</formula1>
    </dataValidation>
    <dataValidation type="list" allowBlank="1" showInputMessage="1" showErrorMessage="1" sqref="E5" xr:uid="{82E1FE01-D523-4C76-BBAD-312CA517B37E}">
      <formula1>$M$15:$M$49</formula1>
    </dataValidation>
    <dataValidation type="list" allowBlank="1" showInputMessage="1" showErrorMessage="1" sqref="C8:C12" xr:uid="{9FFF6E17-871B-4D55-BFD9-6A20829039A3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EFAD-3C35-4BD8-9AA5-61FDE949E66C}">
  <sheetPr>
    <pageSetUpPr fitToPage="1"/>
  </sheetPr>
  <dimension ref="A2:Q49"/>
  <sheetViews>
    <sheetView view="pageBreakPreview" topLeftCell="A3" zoomScale="90" zoomScaleNormal="85" zoomScaleSheetLayoutView="90" workbookViewId="0">
      <selection activeCell="R23" sqref="R23"/>
    </sheetView>
  </sheetViews>
  <sheetFormatPr defaultColWidth="9" defaultRowHeight="13.2"/>
  <cols>
    <col min="1" max="1" width="7.21875" style="2" customWidth="1"/>
    <col min="2" max="2" width="21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customWidth="1"/>
    <col min="14" max="14" width="17.33203125" style="2" customWidth="1"/>
    <col min="15" max="15" width="23.44140625" style="2" customWidth="1"/>
    <col min="16" max="16" width="24.88671875" style="2" customWidth="1"/>
    <col min="17" max="17" width="18.88671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193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8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4.2" customHeight="1">
      <c r="A8" s="51" t="s">
        <v>33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4.2" customHeight="1">
      <c r="A9" s="51" t="s">
        <v>119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4.2" customHeight="1">
      <c r="A10" s="51" t="s">
        <v>120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4.2" customHeight="1" thickBot="1">
      <c r="A11" s="51" t="s">
        <v>121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4.2" customHeight="1" thickBot="1">
      <c r="A12" s="53" t="s">
        <v>122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4.2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BA8E441A-D832-4921-86C2-9CD3F65C196A}">
      <formula1>"有,無"</formula1>
    </dataValidation>
    <dataValidation type="list" allowBlank="1" showInputMessage="1" showErrorMessage="1" sqref="E5" xr:uid="{58A08E21-208F-4719-AD61-E32D2D5F00F2}">
      <formula1>$M$15:$M$49</formula1>
    </dataValidation>
    <dataValidation type="list" allowBlank="1" showInputMessage="1" showErrorMessage="1" sqref="C8:C12" xr:uid="{39F35125-2971-4988-B939-83B8A1CFEDBC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212E-0A16-4034-AC9F-A09268593790}">
  <sheetPr>
    <pageSetUpPr fitToPage="1"/>
  </sheetPr>
  <dimension ref="A2:Q49"/>
  <sheetViews>
    <sheetView view="pageBreakPreview" zoomScale="90" zoomScaleNormal="85" zoomScaleSheetLayoutView="90" workbookViewId="0">
      <selection activeCell="Q23" sqref="Q23"/>
    </sheetView>
  </sheetViews>
  <sheetFormatPr defaultColWidth="9" defaultRowHeight="13.2"/>
  <cols>
    <col min="1" max="1" width="7.21875" style="2" customWidth="1"/>
    <col min="2" max="2" width="23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customWidth="1"/>
    <col min="14" max="14" width="17.33203125" style="2" customWidth="1"/>
    <col min="15" max="15" width="23.44140625" style="2" customWidth="1"/>
    <col min="16" max="16" width="24.88671875" style="2" customWidth="1"/>
    <col min="17" max="17" width="18.88671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194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9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7.2" customHeight="1">
      <c r="A8" s="51" t="s">
        <v>32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7.2" customHeight="1">
      <c r="A9" s="51" t="s">
        <v>123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7.2" customHeight="1">
      <c r="A10" s="51" t="s">
        <v>124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7.2" customHeight="1" thickBot="1">
      <c r="A11" s="51" t="s">
        <v>125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7.2" customHeight="1" thickBot="1">
      <c r="A12" s="53" t="s">
        <v>126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7.2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39AC61B5-CB2F-4CB3-B4AF-B5B1BFE4CD6E}">
      <formula1>"有,無"</formula1>
    </dataValidation>
    <dataValidation type="list" allowBlank="1" showInputMessage="1" showErrorMessage="1" sqref="E5" xr:uid="{E745F537-0416-4797-B8F0-5C1E3C81B9C3}">
      <formula1>$M$15:$M$49</formula1>
    </dataValidation>
    <dataValidation type="list" allowBlank="1" showInputMessage="1" showErrorMessage="1" sqref="C8:C12" xr:uid="{13169F44-2CFA-49C0-93D1-A6F5A05776DC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2748-94E3-4620-95D4-A6C0A3E27A73}">
  <sheetPr>
    <pageSetUpPr fitToPage="1"/>
  </sheetPr>
  <dimension ref="A2:Q49"/>
  <sheetViews>
    <sheetView view="pageBreakPreview" zoomScale="90" zoomScaleNormal="85" zoomScaleSheetLayoutView="90" workbookViewId="0">
      <selection activeCell="R23" sqref="R23"/>
    </sheetView>
  </sheetViews>
  <sheetFormatPr defaultColWidth="9" defaultRowHeight="13.2"/>
  <cols>
    <col min="1" max="1" width="7.21875" style="2" customWidth="1"/>
    <col min="2" max="2" width="21.21875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customWidth="1"/>
    <col min="14" max="14" width="17.33203125" style="2" customWidth="1"/>
    <col min="15" max="15" width="23.44140625" style="2" customWidth="1"/>
    <col min="16" max="16" width="24.88671875" style="2" customWidth="1"/>
    <col min="17" max="17" width="18.88671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195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10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4.2" customHeight="1">
      <c r="A8" s="51" t="s">
        <v>31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4.2" customHeight="1">
      <c r="A9" s="51" t="s">
        <v>127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4.2" customHeight="1">
      <c r="A10" s="51" t="s">
        <v>128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4.2" customHeight="1" thickBot="1">
      <c r="A11" s="51" t="s">
        <v>129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4.2" customHeight="1" thickBot="1">
      <c r="A12" s="53" t="s">
        <v>130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4.2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3BD5B951-14B9-4C0A-A5AA-99D719B718C3}">
      <formula1>"有,無"</formula1>
    </dataValidation>
    <dataValidation type="list" allowBlank="1" showInputMessage="1" showErrorMessage="1" sqref="E5" xr:uid="{5E40621F-959D-400C-A10F-ADBDEF283B61}">
      <formula1>$M$15:$M$49</formula1>
    </dataValidation>
    <dataValidation type="list" allowBlank="1" showInputMessage="1" showErrorMessage="1" sqref="C8:C12" xr:uid="{2CE0289E-C8E1-458E-A487-086A29E977E5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C330-1FF5-412C-9493-CD0610AD1C6C}">
  <sheetPr>
    <pageSetUpPr fitToPage="1"/>
  </sheetPr>
  <dimension ref="A1:BA15"/>
  <sheetViews>
    <sheetView showZeros="0" view="pageBreakPreview" zoomScale="73" zoomScaleNormal="85" zoomScaleSheetLayoutView="73" workbookViewId="0">
      <selection activeCell="F6" sqref="F6"/>
    </sheetView>
  </sheetViews>
  <sheetFormatPr defaultColWidth="9" defaultRowHeight="14.4"/>
  <cols>
    <col min="1" max="1" width="7.6640625" style="8" customWidth="1"/>
    <col min="2" max="2" width="19.5546875" style="8" customWidth="1"/>
    <col min="3" max="3" width="19.88671875" style="56" customWidth="1"/>
    <col min="4" max="4" width="20.6640625" style="8" customWidth="1"/>
    <col min="5" max="5" width="22" style="56" customWidth="1"/>
    <col min="6" max="6" width="23.33203125" style="57" customWidth="1"/>
    <col min="7" max="7" width="15.6640625" style="39" customWidth="1"/>
    <col min="8" max="8" width="21.109375" style="39" customWidth="1"/>
    <col min="9" max="9" width="6.6640625" style="39" bestFit="1" customWidth="1"/>
    <col min="10" max="11" width="25.109375" style="39" customWidth="1"/>
    <col min="12" max="12" width="25.109375" style="50" customWidth="1"/>
    <col min="13" max="13" width="25.109375" style="54" customWidth="1"/>
    <col min="14" max="15" width="25.109375" style="55" customWidth="1"/>
    <col min="16" max="17" width="25.109375" style="50" customWidth="1"/>
    <col min="18" max="18" width="10" style="39" bestFit="1" customWidth="1"/>
    <col min="19" max="26" width="25.109375" style="8" customWidth="1"/>
    <col min="27" max="27" width="6.6640625" style="39" bestFit="1" customWidth="1"/>
    <col min="28" max="35" width="25.109375" style="8" customWidth="1"/>
    <col min="36" max="36" width="6.6640625" style="39" bestFit="1" customWidth="1"/>
    <col min="37" max="44" width="25.109375" style="8" customWidth="1"/>
    <col min="45" max="45" width="6.6640625" style="39" bestFit="1" customWidth="1"/>
    <col min="46" max="53" width="25.109375" style="8" customWidth="1"/>
    <col min="54" max="16384" width="9" style="8"/>
  </cols>
  <sheetData>
    <row r="1" spans="1:53" ht="15" thickBot="1">
      <c r="D1" s="15"/>
      <c r="G1" s="15"/>
      <c r="H1" s="15"/>
      <c r="I1" s="15"/>
      <c r="J1" s="15"/>
      <c r="K1" s="15"/>
      <c r="M1" s="50"/>
      <c r="N1" s="50"/>
      <c r="O1" s="50"/>
    </row>
    <row r="2" spans="1:53" ht="32.4" customHeight="1" thickBot="1">
      <c r="B2" s="111" t="s">
        <v>17</v>
      </c>
      <c r="C2" s="112"/>
      <c r="D2" s="15"/>
      <c r="G2" s="15"/>
      <c r="H2" s="15"/>
      <c r="I2" s="15"/>
      <c r="K2" s="15"/>
      <c r="M2" s="50"/>
      <c r="N2" s="50"/>
      <c r="O2" s="50"/>
    </row>
    <row r="3" spans="1:53" ht="49.8" customHeight="1" thickBot="1">
      <c r="B3" s="113">
        <f>介ロボ総表!$H$5</f>
        <v>0</v>
      </c>
      <c r="C3" s="114"/>
      <c r="D3" s="15"/>
      <c r="G3" s="15"/>
      <c r="H3" s="15"/>
      <c r="I3" s="15"/>
      <c r="K3" s="15"/>
      <c r="M3" s="50"/>
      <c r="N3" s="50"/>
      <c r="O3" s="50"/>
    </row>
    <row r="4" spans="1:53" ht="15" thickBot="1">
      <c r="M4" s="50"/>
      <c r="N4" s="50"/>
      <c r="O4" s="50"/>
    </row>
    <row r="5" spans="1:53" ht="66.75" customHeight="1" thickBot="1">
      <c r="A5" s="21" t="s">
        <v>13</v>
      </c>
      <c r="B5" s="22" t="s">
        <v>78</v>
      </c>
      <c r="C5" s="23" t="s">
        <v>79</v>
      </c>
      <c r="D5" s="23" t="s">
        <v>80</v>
      </c>
      <c r="E5" s="24" t="s">
        <v>81</v>
      </c>
      <c r="F5" s="23" t="s">
        <v>82</v>
      </c>
      <c r="G5" s="92" t="s">
        <v>83</v>
      </c>
      <c r="H5" s="23" t="s">
        <v>84</v>
      </c>
      <c r="I5" s="23" t="s">
        <v>13</v>
      </c>
      <c r="J5" s="23" t="s">
        <v>38</v>
      </c>
      <c r="K5" s="26" t="s">
        <v>184</v>
      </c>
      <c r="L5" s="23" t="s">
        <v>89</v>
      </c>
      <c r="M5" s="23" t="s">
        <v>21</v>
      </c>
      <c r="N5" s="23" t="s">
        <v>22</v>
      </c>
      <c r="O5" s="23" t="s">
        <v>19</v>
      </c>
      <c r="P5" s="23" t="s">
        <v>23</v>
      </c>
      <c r="Q5" s="23" t="s">
        <v>24</v>
      </c>
      <c r="R5" s="34" t="s">
        <v>13</v>
      </c>
      <c r="S5" s="23" t="s">
        <v>38</v>
      </c>
      <c r="T5" s="26" t="s">
        <v>184</v>
      </c>
      <c r="U5" s="23" t="s">
        <v>89</v>
      </c>
      <c r="V5" s="23" t="s">
        <v>21</v>
      </c>
      <c r="W5" s="23" t="s">
        <v>22</v>
      </c>
      <c r="X5" s="23" t="s">
        <v>19</v>
      </c>
      <c r="Y5" s="23" t="s">
        <v>23</v>
      </c>
      <c r="Z5" s="23" t="s">
        <v>24</v>
      </c>
      <c r="AA5" s="34" t="s">
        <v>13</v>
      </c>
      <c r="AB5" s="23" t="s">
        <v>38</v>
      </c>
      <c r="AC5" s="26" t="s">
        <v>184</v>
      </c>
      <c r="AD5" s="23" t="s">
        <v>89</v>
      </c>
      <c r="AE5" s="23" t="s">
        <v>21</v>
      </c>
      <c r="AF5" s="23" t="s">
        <v>22</v>
      </c>
      <c r="AG5" s="23" t="s">
        <v>19</v>
      </c>
      <c r="AH5" s="23" t="s">
        <v>23</v>
      </c>
      <c r="AI5" s="23" t="s">
        <v>24</v>
      </c>
      <c r="AJ5" s="34" t="s">
        <v>13</v>
      </c>
      <c r="AK5" s="23" t="s">
        <v>38</v>
      </c>
      <c r="AL5" s="26" t="s">
        <v>184</v>
      </c>
      <c r="AM5" s="23" t="s">
        <v>89</v>
      </c>
      <c r="AN5" s="23" t="s">
        <v>21</v>
      </c>
      <c r="AO5" s="23" t="s">
        <v>22</v>
      </c>
      <c r="AP5" s="23" t="s">
        <v>19</v>
      </c>
      <c r="AQ5" s="23" t="s">
        <v>23</v>
      </c>
      <c r="AR5" s="23" t="s">
        <v>24</v>
      </c>
      <c r="AS5" s="34" t="s">
        <v>13</v>
      </c>
      <c r="AT5" s="23" t="s">
        <v>38</v>
      </c>
      <c r="AU5" s="26" t="s">
        <v>184</v>
      </c>
      <c r="AV5" s="23" t="s">
        <v>89</v>
      </c>
      <c r="AW5" s="23" t="s">
        <v>21</v>
      </c>
      <c r="AX5" s="23" t="s">
        <v>22</v>
      </c>
      <c r="AY5" s="23" t="s">
        <v>19</v>
      </c>
      <c r="AZ5" s="23" t="s">
        <v>23</v>
      </c>
      <c r="BA5" s="25" t="s">
        <v>24</v>
      </c>
    </row>
    <row r="6" spans="1:53" ht="48" customHeight="1">
      <c r="A6" s="16">
        <v>1</v>
      </c>
      <c r="B6" s="91">
        <f>個票1!B5</f>
        <v>0</v>
      </c>
      <c r="C6" s="86">
        <f>個票1!C5</f>
        <v>0</v>
      </c>
      <c r="D6" s="85">
        <f>個票1!D5</f>
        <v>0</v>
      </c>
      <c r="E6" s="86">
        <f>個票1!E5</f>
        <v>0</v>
      </c>
      <c r="F6" s="86">
        <f>個票1!F5</f>
        <v>0</v>
      </c>
      <c r="G6" s="85">
        <f>個票1!G5</f>
        <v>0</v>
      </c>
      <c r="H6" s="85">
        <f>個票1!H5</f>
        <v>0</v>
      </c>
      <c r="I6" s="87" t="s">
        <v>25</v>
      </c>
      <c r="J6" s="88">
        <f>個票1!B8</f>
        <v>0</v>
      </c>
      <c r="K6" s="89">
        <f>個票1!C8</f>
        <v>0</v>
      </c>
      <c r="L6" s="49">
        <f>個票1!D8</f>
        <v>0</v>
      </c>
      <c r="M6" s="3">
        <f>個票1!E8</f>
        <v>0</v>
      </c>
      <c r="N6" s="3" t="str">
        <f>個票1!F8</f>
        <v/>
      </c>
      <c r="O6" s="3">
        <f>個票1!G8</f>
        <v>0</v>
      </c>
      <c r="P6" s="13">
        <f>個票1!H8</f>
        <v>0</v>
      </c>
      <c r="Q6" s="90">
        <f>個票1!I8</f>
        <v>0</v>
      </c>
      <c r="R6" s="87" t="s">
        <v>26</v>
      </c>
      <c r="S6" s="88">
        <f>個票1!B9</f>
        <v>0</v>
      </c>
      <c r="T6" s="89">
        <f>個票1!C9</f>
        <v>0</v>
      </c>
      <c r="U6" s="49">
        <f>個票1!D9</f>
        <v>0</v>
      </c>
      <c r="V6" s="3">
        <f>個票1!E9</f>
        <v>0</v>
      </c>
      <c r="W6" s="3" t="str">
        <f>個票1!F9</f>
        <v/>
      </c>
      <c r="X6" s="3">
        <f>個票1!G9</f>
        <v>0</v>
      </c>
      <c r="Y6" s="13">
        <f>個票1!H9</f>
        <v>0</v>
      </c>
      <c r="Z6" s="90">
        <f>個票1!I9</f>
        <v>0</v>
      </c>
      <c r="AA6" s="87" t="s">
        <v>152</v>
      </c>
      <c r="AB6" s="88">
        <f>個票1!B10</f>
        <v>0</v>
      </c>
      <c r="AC6" s="89">
        <f>個票1!C10</f>
        <v>0</v>
      </c>
      <c r="AD6" s="49">
        <f>個票1!D10</f>
        <v>0</v>
      </c>
      <c r="AE6" s="3">
        <f>個票1!E10</f>
        <v>0</v>
      </c>
      <c r="AF6" s="3" t="str">
        <f>個票1!F10</f>
        <v/>
      </c>
      <c r="AG6" s="3">
        <f>個票1!G10</f>
        <v>0</v>
      </c>
      <c r="AH6" s="13">
        <f>個票1!H10</f>
        <v>0</v>
      </c>
      <c r="AI6" s="90">
        <f>個票1!I10</f>
        <v>0</v>
      </c>
      <c r="AJ6" s="87" t="s">
        <v>161</v>
      </c>
      <c r="AK6" s="88">
        <f>個票1!B11</f>
        <v>0</v>
      </c>
      <c r="AL6" s="89">
        <f>個票1!C11</f>
        <v>0</v>
      </c>
      <c r="AM6" s="49">
        <f>個票1!D11</f>
        <v>0</v>
      </c>
      <c r="AN6" s="3">
        <f>個票1!E11</f>
        <v>0</v>
      </c>
      <c r="AO6" s="3" t="str">
        <f>個票1!F11</f>
        <v/>
      </c>
      <c r="AP6" s="3">
        <f>個票1!G11</f>
        <v>0</v>
      </c>
      <c r="AQ6" s="13">
        <f>個票1!H11</f>
        <v>0</v>
      </c>
      <c r="AR6" s="90">
        <f>個票1!I11</f>
        <v>0</v>
      </c>
      <c r="AS6" s="87" t="s">
        <v>87</v>
      </c>
      <c r="AT6" s="88">
        <f>個票1!B12</f>
        <v>0</v>
      </c>
      <c r="AU6" s="89">
        <f>個票1!C12</f>
        <v>0</v>
      </c>
      <c r="AV6" s="49">
        <f>個票1!D12</f>
        <v>0</v>
      </c>
      <c r="AW6" s="3">
        <f>個票1!E12</f>
        <v>0</v>
      </c>
      <c r="AX6" s="3" t="str">
        <f>個票1!F12</f>
        <v/>
      </c>
      <c r="AY6" s="3">
        <f>個票1!G12</f>
        <v>0</v>
      </c>
      <c r="AZ6" s="13">
        <f>個票1!H12</f>
        <v>0</v>
      </c>
      <c r="BA6" s="18">
        <f>個票1!I12</f>
        <v>0</v>
      </c>
    </row>
    <row r="7" spans="1:53" ht="48" customHeight="1">
      <c r="A7" s="16">
        <v>2</v>
      </c>
      <c r="B7" s="91">
        <f>個票2!B5</f>
        <v>0</v>
      </c>
      <c r="C7" s="86">
        <f>個票2!C5</f>
        <v>0</v>
      </c>
      <c r="D7" s="85">
        <f>個票2!D5</f>
        <v>0</v>
      </c>
      <c r="E7" s="86">
        <f>個票2!E5</f>
        <v>0</v>
      </c>
      <c r="F7" s="86">
        <f>個票2!F5</f>
        <v>0</v>
      </c>
      <c r="G7" s="85">
        <f>個票2!G5</f>
        <v>0</v>
      </c>
      <c r="H7" s="85">
        <f>個票2!H5</f>
        <v>0</v>
      </c>
      <c r="I7" s="76" t="s">
        <v>135</v>
      </c>
      <c r="J7" s="88">
        <f>個票2!B8</f>
        <v>0</v>
      </c>
      <c r="K7" s="89">
        <f>個票2!C8</f>
        <v>0</v>
      </c>
      <c r="L7" s="49">
        <f>個票2!D8</f>
        <v>0</v>
      </c>
      <c r="M7" s="3">
        <f>個票2!E8</f>
        <v>0</v>
      </c>
      <c r="N7" s="3" t="str">
        <f>個票2!F8</f>
        <v/>
      </c>
      <c r="O7" s="3">
        <f>個票2!G8</f>
        <v>0</v>
      </c>
      <c r="P7" s="13">
        <f>個票2!H8</f>
        <v>0</v>
      </c>
      <c r="Q7" s="90">
        <f>個票2!I8</f>
        <v>0</v>
      </c>
      <c r="R7" s="76" t="s">
        <v>131</v>
      </c>
      <c r="S7" s="60">
        <f>個票2!B9</f>
        <v>0</v>
      </c>
      <c r="T7" s="77">
        <f>個票2!C9</f>
        <v>0</v>
      </c>
      <c r="U7" s="78">
        <f>個票2!D9</f>
        <v>0</v>
      </c>
      <c r="V7" s="4">
        <f>個票2!E9</f>
        <v>0</v>
      </c>
      <c r="W7" s="4" t="str">
        <f>個票2!F9</f>
        <v/>
      </c>
      <c r="X7" s="4">
        <f>個票2!G9</f>
        <v>0</v>
      </c>
      <c r="Y7" s="14">
        <f>個票2!H9</f>
        <v>0</v>
      </c>
      <c r="Z7" s="79">
        <f>個票2!I9</f>
        <v>0</v>
      </c>
      <c r="AA7" s="76" t="s">
        <v>132</v>
      </c>
      <c r="AB7" s="60">
        <f>個票2!B10</f>
        <v>0</v>
      </c>
      <c r="AC7" s="77">
        <f>個票2!C10</f>
        <v>0</v>
      </c>
      <c r="AD7" s="78">
        <f>個票2!D10</f>
        <v>0</v>
      </c>
      <c r="AE7" s="4">
        <f>個票2!E10</f>
        <v>0</v>
      </c>
      <c r="AF7" s="4" t="str">
        <f>個票2!F10</f>
        <v/>
      </c>
      <c r="AG7" s="4">
        <f>個票2!G10</f>
        <v>0</v>
      </c>
      <c r="AH7" s="14">
        <f>個票2!H10</f>
        <v>0</v>
      </c>
      <c r="AI7" s="79">
        <f>個票2!I10</f>
        <v>0</v>
      </c>
      <c r="AJ7" s="76" t="s">
        <v>133</v>
      </c>
      <c r="AK7" s="60">
        <f>個票2!B11</f>
        <v>0</v>
      </c>
      <c r="AL7" s="77">
        <f>個票2!C11</f>
        <v>0</v>
      </c>
      <c r="AM7" s="78">
        <f>個票2!D11</f>
        <v>0</v>
      </c>
      <c r="AN7" s="4">
        <f>個票2!E11</f>
        <v>0</v>
      </c>
      <c r="AO7" s="4" t="str">
        <f>個票2!F11</f>
        <v/>
      </c>
      <c r="AP7" s="4">
        <f>個票2!G11</f>
        <v>0</v>
      </c>
      <c r="AQ7" s="14">
        <f>個票2!H11</f>
        <v>0</v>
      </c>
      <c r="AR7" s="79">
        <f>個票2!I11</f>
        <v>0</v>
      </c>
      <c r="AS7" s="76" t="s">
        <v>134</v>
      </c>
      <c r="AT7" s="60">
        <f>個票2!B12</f>
        <v>0</v>
      </c>
      <c r="AU7" s="77">
        <f>個票2!C12</f>
        <v>0</v>
      </c>
      <c r="AV7" s="78">
        <f>個票2!D12</f>
        <v>0</v>
      </c>
      <c r="AW7" s="4">
        <f>個票2!E12</f>
        <v>0</v>
      </c>
      <c r="AX7" s="4" t="str">
        <f>個票2!F12</f>
        <v/>
      </c>
      <c r="AY7" s="4">
        <f>個票2!G12</f>
        <v>0</v>
      </c>
      <c r="AZ7" s="14">
        <f>個票2!H12</f>
        <v>0</v>
      </c>
      <c r="BA7" s="80">
        <f>個票2!I12</f>
        <v>0</v>
      </c>
    </row>
    <row r="8" spans="1:53" ht="48" customHeight="1">
      <c r="A8" s="16">
        <v>3</v>
      </c>
      <c r="B8" s="91">
        <f>個票3!B5</f>
        <v>0</v>
      </c>
      <c r="C8" s="86">
        <f>個票3!C5</f>
        <v>0</v>
      </c>
      <c r="D8" s="85">
        <f>個票3!D5</f>
        <v>0</v>
      </c>
      <c r="E8" s="86">
        <f>個票3!E5</f>
        <v>0</v>
      </c>
      <c r="F8" s="86">
        <f>個票3!F5</f>
        <v>0</v>
      </c>
      <c r="G8" s="85">
        <f>個票3!G5</f>
        <v>0</v>
      </c>
      <c r="H8" s="85">
        <f>個票3!H5</f>
        <v>0</v>
      </c>
      <c r="I8" s="76" t="s">
        <v>136</v>
      </c>
      <c r="J8" s="88">
        <f>個票3!B8</f>
        <v>0</v>
      </c>
      <c r="K8" s="89">
        <f>個票3!C8</f>
        <v>0</v>
      </c>
      <c r="L8" s="49">
        <f>個票3!D8</f>
        <v>0</v>
      </c>
      <c r="M8" s="3">
        <f>個票3!E8</f>
        <v>0</v>
      </c>
      <c r="N8" s="3" t="str">
        <f>個票3!F8</f>
        <v/>
      </c>
      <c r="O8" s="3">
        <f>個票3!G8</f>
        <v>0</v>
      </c>
      <c r="P8" s="13">
        <f>個票3!H8</f>
        <v>0</v>
      </c>
      <c r="Q8" s="90">
        <f>個票3!I8</f>
        <v>0</v>
      </c>
      <c r="R8" s="76" t="s">
        <v>137</v>
      </c>
      <c r="S8" s="60">
        <f>個票3!B9</f>
        <v>0</v>
      </c>
      <c r="T8" s="77">
        <f>個票3!C9</f>
        <v>0</v>
      </c>
      <c r="U8" s="78">
        <f>個票3!D9</f>
        <v>0</v>
      </c>
      <c r="V8" s="4">
        <f>個票3!E9</f>
        <v>0</v>
      </c>
      <c r="W8" s="4" t="str">
        <f>個票3!F9</f>
        <v/>
      </c>
      <c r="X8" s="4">
        <f>個票3!G9</f>
        <v>0</v>
      </c>
      <c r="Y8" s="14">
        <f>個票3!H9</f>
        <v>0</v>
      </c>
      <c r="Z8" s="79">
        <f>個票3!I9</f>
        <v>0</v>
      </c>
      <c r="AA8" s="76" t="s">
        <v>153</v>
      </c>
      <c r="AB8" s="60">
        <f>個票3!B10</f>
        <v>0</v>
      </c>
      <c r="AC8" s="77">
        <f>個票3!C10</f>
        <v>0</v>
      </c>
      <c r="AD8" s="78">
        <f>個票3!D10</f>
        <v>0</v>
      </c>
      <c r="AE8" s="4">
        <f>個票3!E10</f>
        <v>0</v>
      </c>
      <c r="AF8" s="4" t="str">
        <f>個票3!F10</f>
        <v/>
      </c>
      <c r="AG8" s="4">
        <f>個票3!G10</f>
        <v>0</v>
      </c>
      <c r="AH8" s="14">
        <f>個票3!H10</f>
        <v>0</v>
      </c>
      <c r="AI8" s="79">
        <f>個票3!I10</f>
        <v>0</v>
      </c>
      <c r="AJ8" s="76" t="s">
        <v>162</v>
      </c>
      <c r="AK8" s="60">
        <f>個票3!B11</f>
        <v>0</v>
      </c>
      <c r="AL8" s="77">
        <f>個票3!C11</f>
        <v>0</v>
      </c>
      <c r="AM8" s="78">
        <f>個票3!D11</f>
        <v>0</v>
      </c>
      <c r="AN8" s="4">
        <f>個票3!E11</f>
        <v>0</v>
      </c>
      <c r="AO8" s="4" t="str">
        <f>個票3!F11</f>
        <v/>
      </c>
      <c r="AP8" s="4">
        <f>個票3!G11</f>
        <v>0</v>
      </c>
      <c r="AQ8" s="14">
        <f>個票3!H11</f>
        <v>0</v>
      </c>
      <c r="AR8" s="79">
        <f>個票3!I11</f>
        <v>0</v>
      </c>
      <c r="AS8" s="76" t="s">
        <v>170</v>
      </c>
      <c r="AT8" s="60">
        <f>個票3!B12</f>
        <v>0</v>
      </c>
      <c r="AU8" s="77">
        <f>個票3!C12</f>
        <v>0</v>
      </c>
      <c r="AV8" s="78">
        <f>個票3!D12</f>
        <v>0</v>
      </c>
      <c r="AW8" s="4">
        <f>個票3!E12</f>
        <v>0</v>
      </c>
      <c r="AX8" s="4" t="str">
        <f>個票3!F12</f>
        <v/>
      </c>
      <c r="AY8" s="4">
        <f>個票3!G12</f>
        <v>0</v>
      </c>
      <c r="AZ8" s="14">
        <f>個票3!H12</f>
        <v>0</v>
      </c>
      <c r="BA8" s="80">
        <f>個票3!I12</f>
        <v>0</v>
      </c>
    </row>
    <row r="9" spans="1:53" ht="48" customHeight="1">
      <c r="A9" s="16">
        <v>4</v>
      </c>
      <c r="B9" s="91">
        <f>個票4!B5</f>
        <v>0</v>
      </c>
      <c r="C9" s="86">
        <f>個票4!C5</f>
        <v>0</v>
      </c>
      <c r="D9" s="85">
        <f>個票4!D5</f>
        <v>0</v>
      </c>
      <c r="E9" s="86">
        <f>個票4!E5</f>
        <v>0</v>
      </c>
      <c r="F9" s="86">
        <f>個票4!F5</f>
        <v>0</v>
      </c>
      <c r="G9" s="85">
        <f>個票4!G5</f>
        <v>0</v>
      </c>
      <c r="H9" s="85">
        <f>個票4!H5</f>
        <v>0</v>
      </c>
      <c r="I9" s="76" t="s">
        <v>138</v>
      </c>
      <c r="J9" s="88">
        <f>個票4!B8</f>
        <v>0</v>
      </c>
      <c r="K9" s="89">
        <f>個票4!C8</f>
        <v>0</v>
      </c>
      <c r="L9" s="49">
        <f>個票4!D8</f>
        <v>0</v>
      </c>
      <c r="M9" s="3">
        <f>個票4!E8</f>
        <v>0</v>
      </c>
      <c r="N9" s="3" t="str">
        <f>個票4!F8</f>
        <v/>
      </c>
      <c r="O9" s="3">
        <f>個票4!G8</f>
        <v>0</v>
      </c>
      <c r="P9" s="13">
        <f>個票4!H8</f>
        <v>0</v>
      </c>
      <c r="Q9" s="90">
        <f>個票4!I8</f>
        <v>0</v>
      </c>
      <c r="R9" s="76" t="s">
        <v>145</v>
      </c>
      <c r="S9" s="60">
        <f>個票4!B9</f>
        <v>0</v>
      </c>
      <c r="T9" s="77">
        <f>個票4!C9</f>
        <v>0</v>
      </c>
      <c r="U9" s="78">
        <f>個票4!D9</f>
        <v>0</v>
      </c>
      <c r="V9" s="4">
        <f>個票4!E9</f>
        <v>0</v>
      </c>
      <c r="W9" s="4" t="str">
        <f>個票4!F9</f>
        <v/>
      </c>
      <c r="X9" s="4">
        <f>個票4!G9</f>
        <v>0</v>
      </c>
      <c r="Y9" s="14">
        <f>個票4!H9</f>
        <v>0</v>
      </c>
      <c r="Z9" s="79">
        <f>個票4!I9</f>
        <v>0</v>
      </c>
      <c r="AA9" s="76" t="s">
        <v>154</v>
      </c>
      <c r="AB9" s="60">
        <f>個票4!B10</f>
        <v>0</v>
      </c>
      <c r="AC9" s="77">
        <f>個票4!C10</f>
        <v>0</v>
      </c>
      <c r="AD9" s="78">
        <f>個票4!D10</f>
        <v>0</v>
      </c>
      <c r="AE9" s="4">
        <f>個票4!E10</f>
        <v>0</v>
      </c>
      <c r="AF9" s="4" t="str">
        <f>個票4!F10</f>
        <v/>
      </c>
      <c r="AG9" s="4">
        <f>個票4!G10</f>
        <v>0</v>
      </c>
      <c r="AH9" s="14">
        <f>個票4!H10</f>
        <v>0</v>
      </c>
      <c r="AI9" s="79">
        <f>個票4!I10</f>
        <v>0</v>
      </c>
      <c r="AJ9" s="76" t="s">
        <v>163</v>
      </c>
      <c r="AK9" s="60">
        <f>個票4!B11</f>
        <v>0</v>
      </c>
      <c r="AL9" s="77">
        <f>個票4!C11</f>
        <v>0</v>
      </c>
      <c r="AM9" s="78">
        <f>個票4!D11</f>
        <v>0</v>
      </c>
      <c r="AN9" s="4">
        <f>個票4!E11</f>
        <v>0</v>
      </c>
      <c r="AO9" s="4" t="str">
        <f>個票4!F11</f>
        <v/>
      </c>
      <c r="AP9" s="4">
        <f>個票4!G11</f>
        <v>0</v>
      </c>
      <c r="AQ9" s="14">
        <f>個票4!H11</f>
        <v>0</v>
      </c>
      <c r="AR9" s="79">
        <f>個票4!I11</f>
        <v>0</v>
      </c>
      <c r="AS9" s="76" t="s">
        <v>171</v>
      </c>
      <c r="AT9" s="60">
        <f>個票4!B12</f>
        <v>0</v>
      </c>
      <c r="AU9" s="77">
        <f>個票4!C12</f>
        <v>0</v>
      </c>
      <c r="AV9" s="78">
        <f>個票4!D12</f>
        <v>0</v>
      </c>
      <c r="AW9" s="4">
        <f>個票4!E12</f>
        <v>0</v>
      </c>
      <c r="AX9" s="4" t="str">
        <f>個票4!F12</f>
        <v/>
      </c>
      <c r="AY9" s="4">
        <f>個票4!G12</f>
        <v>0</v>
      </c>
      <c r="AZ9" s="14">
        <f>個票4!H12</f>
        <v>0</v>
      </c>
      <c r="BA9" s="80">
        <f>個票4!I12</f>
        <v>0</v>
      </c>
    </row>
    <row r="10" spans="1:53" ht="48" customHeight="1">
      <c r="A10" s="16">
        <v>5</v>
      </c>
      <c r="B10" s="91">
        <f>個票5!B5</f>
        <v>0</v>
      </c>
      <c r="C10" s="86">
        <f>個票5!C5</f>
        <v>0</v>
      </c>
      <c r="D10" s="85">
        <f>個票5!D5</f>
        <v>0</v>
      </c>
      <c r="E10" s="86">
        <f>個票5!E5</f>
        <v>0</v>
      </c>
      <c r="F10" s="86">
        <f>個票5!F5</f>
        <v>0</v>
      </c>
      <c r="G10" s="85">
        <f>個票5!G5</f>
        <v>0</v>
      </c>
      <c r="H10" s="85">
        <f>個票5!H5</f>
        <v>0</v>
      </c>
      <c r="I10" s="76" t="s">
        <v>139</v>
      </c>
      <c r="J10" s="88">
        <f>個票5!B8</f>
        <v>0</v>
      </c>
      <c r="K10" s="89">
        <f>個票5!C8</f>
        <v>0</v>
      </c>
      <c r="L10" s="49">
        <f>個票5!D8</f>
        <v>0</v>
      </c>
      <c r="M10" s="3">
        <f>個票5!E8</f>
        <v>0</v>
      </c>
      <c r="N10" s="3" t="str">
        <f>個票5!F8</f>
        <v/>
      </c>
      <c r="O10" s="3">
        <f>個票5!G8</f>
        <v>0</v>
      </c>
      <c r="P10" s="13">
        <f>個票5!H8</f>
        <v>0</v>
      </c>
      <c r="Q10" s="90">
        <f>個票5!I8</f>
        <v>0</v>
      </c>
      <c r="R10" s="76" t="s">
        <v>146</v>
      </c>
      <c r="S10" s="60">
        <f>個票5!B9</f>
        <v>0</v>
      </c>
      <c r="T10" s="77">
        <f>個票5!C9</f>
        <v>0</v>
      </c>
      <c r="U10" s="78">
        <f>個票5!D9</f>
        <v>0</v>
      </c>
      <c r="V10" s="4">
        <f>個票5!E9</f>
        <v>0</v>
      </c>
      <c r="W10" s="4" t="str">
        <f>個票5!F9</f>
        <v/>
      </c>
      <c r="X10" s="4">
        <f>個票5!G9</f>
        <v>0</v>
      </c>
      <c r="Y10" s="14">
        <f>個票5!H9</f>
        <v>0</v>
      </c>
      <c r="Z10" s="79">
        <f>個票5!I9</f>
        <v>0</v>
      </c>
      <c r="AA10" s="76" t="s">
        <v>155</v>
      </c>
      <c r="AB10" s="60">
        <f>個票5!B10</f>
        <v>0</v>
      </c>
      <c r="AC10" s="77">
        <f>個票5!C10</f>
        <v>0</v>
      </c>
      <c r="AD10" s="78">
        <f>個票5!D10</f>
        <v>0</v>
      </c>
      <c r="AE10" s="4">
        <f>個票5!E10</f>
        <v>0</v>
      </c>
      <c r="AF10" s="4" t="str">
        <f>個票5!F10</f>
        <v/>
      </c>
      <c r="AG10" s="4">
        <f>個票5!G10</f>
        <v>0</v>
      </c>
      <c r="AH10" s="14">
        <f>個票5!H10</f>
        <v>0</v>
      </c>
      <c r="AI10" s="79">
        <f>個票5!I10</f>
        <v>0</v>
      </c>
      <c r="AJ10" s="76" t="s">
        <v>164</v>
      </c>
      <c r="AK10" s="60">
        <f>個票5!B11</f>
        <v>0</v>
      </c>
      <c r="AL10" s="77">
        <f>個票5!C11</f>
        <v>0</v>
      </c>
      <c r="AM10" s="78">
        <f>個票5!D11</f>
        <v>0</v>
      </c>
      <c r="AN10" s="4">
        <f>個票5!E11</f>
        <v>0</v>
      </c>
      <c r="AO10" s="4" t="str">
        <f>個票5!F11</f>
        <v/>
      </c>
      <c r="AP10" s="4">
        <f>個票5!G11</f>
        <v>0</v>
      </c>
      <c r="AQ10" s="14">
        <f>個票5!H11</f>
        <v>0</v>
      </c>
      <c r="AR10" s="79">
        <f>個票5!I11</f>
        <v>0</v>
      </c>
      <c r="AS10" s="76" t="s">
        <v>172</v>
      </c>
      <c r="AT10" s="60">
        <f>個票5!B12</f>
        <v>0</v>
      </c>
      <c r="AU10" s="77">
        <f>個票5!C12</f>
        <v>0</v>
      </c>
      <c r="AV10" s="78">
        <f>個票5!D12</f>
        <v>0</v>
      </c>
      <c r="AW10" s="4">
        <f>個票5!E12</f>
        <v>0</v>
      </c>
      <c r="AX10" s="4" t="str">
        <f>個票5!F12</f>
        <v/>
      </c>
      <c r="AY10" s="4">
        <f>個票5!G12</f>
        <v>0</v>
      </c>
      <c r="AZ10" s="14">
        <f>個票5!H12</f>
        <v>0</v>
      </c>
      <c r="BA10" s="80">
        <f>個票5!I12</f>
        <v>0</v>
      </c>
    </row>
    <row r="11" spans="1:53" ht="48" customHeight="1">
      <c r="A11" s="16">
        <v>6</v>
      </c>
      <c r="B11" s="91">
        <f>個票6!B5</f>
        <v>0</v>
      </c>
      <c r="C11" s="86">
        <f>個票6!C5</f>
        <v>0</v>
      </c>
      <c r="D11" s="85">
        <f>個票6!D5</f>
        <v>0</v>
      </c>
      <c r="E11" s="86">
        <f>個票6!E5</f>
        <v>0</v>
      </c>
      <c r="F11" s="86">
        <f>個票6!F5</f>
        <v>0</v>
      </c>
      <c r="G11" s="85">
        <f>個票6!G5</f>
        <v>0</v>
      </c>
      <c r="H11" s="85">
        <f>個票6!H5</f>
        <v>0</v>
      </c>
      <c r="I11" s="76" t="s">
        <v>140</v>
      </c>
      <c r="J11" s="88">
        <f>個票6!B8</f>
        <v>0</v>
      </c>
      <c r="K11" s="89">
        <f>個票6!C8</f>
        <v>0</v>
      </c>
      <c r="L11" s="49">
        <f>個票6!D8</f>
        <v>0</v>
      </c>
      <c r="M11" s="3">
        <f>個票6!E8</f>
        <v>0</v>
      </c>
      <c r="N11" s="3" t="str">
        <f>個票6!F8</f>
        <v/>
      </c>
      <c r="O11" s="3">
        <f>個票6!G8</f>
        <v>0</v>
      </c>
      <c r="P11" s="13">
        <f>個票6!H8</f>
        <v>0</v>
      </c>
      <c r="Q11" s="90">
        <f>個票6!I8</f>
        <v>0</v>
      </c>
      <c r="R11" s="76" t="s">
        <v>147</v>
      </c>
      <c r="S11" s="60">
        <f>個票6!B9</f>
        <v>0</v>
      </c>
      <c r="T11" s="77">
        <f>個票6!C9</f>
        <v>0</v>
      </c>
      <c r="U11" s="78">
        <f>個票6!D9</f>
        <v>0</v>
      </c>
      <c r="V11" s="4">
        <f>個票6!E9</f>
        <v>0</v>
      </c>
      <c r="W11" s="4" t="str">
        <f>個票6!F9</f>
        <v/>
      </c>
      <c r="X11" s="4">
        <f>個票6!G9</f>
        <v>0</v>
      </c>
      <c r="Y11" s="14">
        <f>個票6!H9</f>
        <v>0</v>
      </c>
      <c r="Z11" s="79">
        <f>個票6!I9</f>
        <v>0</v>
      </c>
      <c r="AA11" s="76" t="s">
        <v>156</v>
      </c>
      <c r="AB11" s="60">
        <f>個票6!B10</f>
        <v>0</v>
      </c>
      <c r="AC11" s="77">
        <f>個票6!C10</f>
        <v>0</v>
      </c>
      <c r="AD11" s="78">
        <f>個票6!D10</f>
        <v>0</v>
      </c>
      <c r="AE11" s="4">
        <f>個票6!E10</f>
        <v>0</v>
      </c>
      <c r="AF11" s="4" t="str">
        <f>個票6!F10</f>
        <v/>
      </c>
      <c r="AG11" s="4">
        <f>個票6!G10</f>
        <v>0</v>
      </c>
      <c r="AH11" s="14">
        <f>個票6!H10</f>
        <v>0</v>
      </c>
      <c r="AI11" s="79">
        <f>個票6!I10</f>
        <v>0</v>
      </c>
      <c r="AJ11" s="76" t="s">
        <v>165</v>
      </c>
      <c r="AK11" s="60">
        <f>個票6!B11</f>
        <v>0</v>
      </c>
      <c r="AL11" s="77">
        <f>個票6!C11</f>
        <v>0</v>
      </c>
      <c r="AM11" s="78">
        <f>個票6!D11</f>
        <v>0</v>
      </c>
      <c r="AN11" s="4">
        <f>個票6!E11</f>
        <v>0</v>
      </c>
      <c r="AO11" s="4" t="str">
        <f>個票6!F11</f>
        <v/>
      </c>
      <c r="AP11" s="4">
        <f>個票6!G11</f>
        <v>0</v>
      </c>
      <c r="AQ11" s="14">
        <f>個票6!H11</f>
        <v>0</v>
      </c>
      <c r="AR11" s="79">
        <f>個票6!I11</f>
        <v>0</v>
      </c>
      <c r="AS11" s="76" t="s">
        <v>173</v>
      </c>
      <c r="AT11" s="60">
        <f>個票6!B12</f>
        <v>0</v>
      </c>
      <c r="AU11" s="77">
        <f>個票6!C12</f>
        <v>0</v>
      </c>
      <c r="AV11" s="78">
        <f>個票6!D12</f>
        <v>0</v>
      </c>
      <c r="AW11" s="4">
        <f>個票6!E12</f>
        <v>0</v>
      </c>
      <c r="AX11" s="4" t="str">
        <f>個票6!F12</f>
        <v/>
      </c>
      <c r="AY11" s="4">
        <f>個票6!G12</f>
        <v>0</v>
      </c>
      <c r="AZ11" s="14">
        <f>個票6!H12</f>
        <v>0</v>
      </c>
      <c r="BA11" s="80">
        <f>個票6!I12</f>
        <v>0</v>
      </c>
    </row>
    <row r="12" spans="1:53" ht="48" customHeight="1">
      <c r="A12" s="16">
        <v>7</v>
      </c>
      <c r="B12" s="91">
        <f>個票7!B5</f>
        <v>0</v>
      </c>
      <c r="C12" s="86">
        <f>個票7!C5</f>
        <v>0</v>
      </c>
      <c r="D12" s="85">
        <f>個票7!D5</f>
        <v>0</v>
      </c>
      <c r="E12" s="86">
        <f>個票7!E5</f>
        <v>0</v>
      </c>
      <c r="F12" s="86">
        <f>個票7!F5</f>
        <v>0</v>
      </c>
      <c r="G12" s="85">
        <f>個票7!G5</f>
        <v>0</v>
      </c>
      <c r="H12" s="85">
        <f>個票7!H5</f>
        <v>0</v>
      </c>
      <c r="I12" s="76" t="s">
        <v>141</v>
      </c>
      <c r="J12" s="88">
        <f>個票7!B8</f>
        <v>0</v>
      </c>
      <c r="K12" s="89">
        <f>個票7!C8</f>
        <v>0</v>
      </c>
      <c r="L12" s="49">
        <f>個票7!D8</f>
        <v>0</v>
      </c>
      <c r="M12" s="3">
        <f>個票7!E8</f>
        <v>0</v>
      </c>
      <c r="N12" s="3" t="str">
        <f>個票7!F8</f>
        <v/>
      </c>
      <c r="O12" s="3">
        <f>個票7!G8</f>
        <v>0</v>
      </c>
      <c r="P12" s="13">
        <f>個票7!H8</f>
        <v>0</v>
      </c>
      <c r="Q12" s="90">
        <f>個票7!I8</f>
        <v>0</v>
      </c>
      <c r="R12" s="76" t="s">
        <v>148</v>
      </c>
      <c r="S12" s="60">
        <f>個票7!B9</f>
        <v>0</v>
      </c>
      <c r="T12" s="77">
        <f>個票7!C9</f>
        <v>0</v>
      </c>
      <c r="U12" s="78">
        <f>個票7!D9</f>
        <v>0</v>
      </c>
      <c r="V12" s="4">
        <f>個票7!E9</f>
        <v>0</v>
      </c>
      <c r="W12" s="4" t="str">
        <f>個票7!F9</f>
        <v/>
      </c>
      <c r="X12" s="4">
        <f>個票7!G9</f>
        <v>0</v>
      </c>
      <c r="Y12" s="14">
        <f>個票7!H9</f>
        <v>0</v>
      </c>
      <c r="Z12" s="79">
        <f>個票7!I9</f>
        <v>0</v>
      </c>
      <c r="AA12" s="76" t="s">
        <v>157</v>
      </c>
      <c r="AB12" s="60">
        <f>個票7!B10</f>
        <v>0</v>
      </c>
      <c r="AC12" s="77">
        <f>個票7!C10</f>
        <v>0</v>
      </c>
      <c r="AD12" s="78">
        <f>個票7!D10</f>
        <v>0</v>
      </c>
      <c r="AE12" s="4">
        <f>個票7!E10</f>
        <v>0</v>
      </c>
      <c r="AF12" s="4" t="str">
        <f>個票7!F10</f>
        <v/>
      </c>
      <c r="AG12" s="4">
        <f>個票7!G10</f>
        <v>0</v>
      </c>
      <c r="AH12" s="14">
        <f>個票7!H10</f>
        <v>0</v>
      </c>
      <c r="AI12" s="79">
        <f>個票7!I10</f>
        <v>0</v>
      </c>
      <c r="AJ12" s="76" t="s">
        <v>166</v>
      </c>
      <c r="AK12" s="60">
        <f>個票7!B11</f>
        <v>0</v>
      </c>
      <c r="AL12" s="77">
        <f>個票7!C11</f>
        <v>0</v>
      </c>
      <c r="AM12" s="78">
        <f>個票7!D11</f>
        <v>0</v>
      </c>
      <c r="AN12" s="4">
        <f>個票7!E11</f>
        <v>0</v>
      </c>
      <c r="AO12" s="4" t="str">
        <f>個票7!F11</f>
        <v/>
      </c>
      <c r="AP12" s="4">
        <f>個票7!G11</f>
        <v>0</v>
      </c>
      <c r="AQ12" s="14">
        <f>個票7!H11</f>
        <v>0</v>
      </c>
      <c r="AR12" s="79">
        <f>個票7!I11</f>
        <v>0</v>
      </c>
      <c r="AS12" s="76" t="s">
        <v>174</v>
      </c>
      <c r="AT12" s="60">
        <f>個票7!B12</f>
        <v>0</v>
      </c>
      <c r="AU12" s="77">
        <f>個票7!C12</f>
        <v>0</v>
      </c>
      <c r="AV12" s="78">
        <f>個票7!D12</f>
        <v>0</v>
      </c>
      <c r="AW12" s="4">
        <f>個票7!E12</f>
        <v>0</v>
      </c>
      <c r="AX12" s="4" t="str">
        <f>個票7!F12</f>
        <v/>
      </c>
      <c r="AY12" s="4">
        <f>個票7!G12</f>
        <v>0</v>
      </c>
      <c r="AZ12" s="14">
        <f>個票7!H12</f>
        <v>0</v>
      </c>
      <c r="BA12" s="80">
        <f>個票7!I12</f>
        <v>0</v>
      </c>
    </row>
    <row r="13" spans="1:53" ht="48" customHeight="1">
      <c r="A13" s="16">
        <v>8</v>
      </c>
      <c r="B13" s="91">
        <f>個票8!B5</f>
        <v>0</v>
      </c>
      <c r="C13" s="86">
        <f>個票8!C5</f>
        <v>0</v>
      </c>
      <c r="D13" s="85">
        <f>個票8!D5</f>
        <v>0</v>
      </c>
      <c r="E13" s="86">
        <f>個票8!E5</f>
        <v>0</v>
      </c>
      <c r="F13" s="86">
        <f>個票8!F5</f>
        <v>0</v>
      </c>
      <c r="G13" s="85">
        <f>個票8!G5</f>
        <v>0</v>
      </c>
      <c r="H13" s="85">
        <f>個票8!H5</f>
        <v>0</v>
      </c>
      <c r="I13" s="76" t="s">
        <v>142</v>
      </c>
      <c r="J13" s="88">
        <f>個票8!B8</f>
        <v>0</v>
      </c>
      <c r="K13" s="89">
        <f>個票8!C8</f>
        <v>0</v>
      </c>
      <c r="L13" s="49">
        <f>個票8!D8</f>
        <v>0</v>
      </c>
      <c r="M13" s="3">
        <f>個票8!E8</f>
        <v>0</v>
      </c>
      <c r="N13" s="3" t="str">
        <f>個票8!F8</f>
        <v/>
      </c>
      <c r="O13" s="3">
        <f>個票8!G8</f>
        <v>0</v>
      </c>
      <c r="P13" s="13">
        <f>個票8!H8</f>
        <v>0</v>
      </c>
      <c r="Q13" s="90">
        <f>個票8!I8</f>
        <v>0</v>
      </c>
      <c r="R13" s="76" t="s">
        <v>149</v>
      </c>
      <c r="S13" s="60">
        <f>個票8!B9</f>
        <v>0</v>
      </c>
      <c r="T13" s="77">
        <f>個票8!C9</f>
        <v>0</v>
      </c>
      <c r="U13" s="78">
        <f>個票8!D9</f>
        <v>0</v>
      </c>
      <c r="V13" s="4">
        <f>個票8!E9</f>
        <v>0</v>
      </c>
      <c r="W13" s="4" t="str">
        <f>個票8!F9</f>
        <v/>
      </c>
      <c r="X13" s="4">
        <f>個票8!G9</f>
        <v>0</v>
      </c>
      <c r="Y13" s="14">
        <f>個票8!H9</f>
        <v>0</v>
      </c>
      <c r="Z13" s="79">
        <f>個票8!I9</f>
        <v>0</v>
      </c>
      <c r="AA13" s="76" t="s">
        <v>158</v>
      </c>
      <c r="AB13" s="60">
        <f>個票8!B10</f>
        <v>0</v>
      </c>
      <c r="AC13" s="77">
        <f>個票8!C10</f>
        <v>0</v>
      </c>
      <c r="AD13" s="78">
        <f>個票8!D10</f>
        <v>0</v>
      </c>
      <c r="AE13" s="4">
        <f>個票8!E10</f>
        <v>0</v>
      </c>
      <c r="AF13" s="4" t="str">
        <f>個票8!F10</f>
        <v/>
      </c>
      <c r="AG13" s="4">
        <f>個票8!G10</f>
        <v>0</v>
      </c>
      <c r="AH13" s="14">
        <f>個票8!H10</f>
        <v>0</v>
      </c>
      <c r="AI13" s="79">
        <f>個票8!I10</f>
        <v>0</v>
      </c>
      <c r="AJ13" s="76" t="s">
        <v>167</v>
      </c>
      <c r="AK13" s="60">
        <f>個票8!B11</f>
        <v>0</v>
      </c>
      <c r="AL13" s="77">
        <f>個票8!C11</f>
        <v>0</v>
      </c>
      <c r="AM13" s="78">
        <f>個票8!D11</f>
        <v>0</v>
      </c>
      <c r="AN13" s="4">
        <f>個票8!E11</f>
        <v>0</v>
      </c>
      <c r="AO13" s="4" t="str">
        <f>個票8!F11</f>
        <v/>
      </c>
      <c r="AP13" s="4">
        <f>個票8!G11</f>
        <v>0</v>
      </c>
      <c r="AQ13" s="14">
        <f>個票8!H11</f>
        <v>0</v>
      </c>
      <c r="AR13" s="79">
        <f>個票8!I11</f>
        <v>0</v>
      </c>
      <c r="AS13" s="76" t="s">
        <v>175</v>
      </c>
      <c r="AT13" s="60">
        <f>個票8!B12</f>
        <v>0</v>
      </c>
      <c r="AU13" s="77">
        <f>個票8!C12</f>
        <v>0</v>
      </c>
      <c r="AV13" s="78">
        <f>個票8!D12</f>
        <v>0</v>
      </c>
      <c r="AW13" s="4">
        <f>個票8!E12</f>
        <v>0</v>
      </c>
      <c r="AX13" s="4" t="str">
        <f>個票8!F12</f>
        <v/>
      </c>
      <c r="AY13" s="4">
        <f>個票8!G12</f>
        <v>0</v>
      </c>
      <c r="AZ13" s="14">
        <f>個票8!H12</f>
        <v>0</v>
      </c>
      <c r="BA13" s="80">
        <f>個票8!I12</f>
        <v>0</v>
      </c>
    </row>
    <row r="14" spans="1:53" ht="48" customHeight="1">
      <c r="A14" s="16">
        <v>9</v>
      </c>
      <c r="B14" s="91">
        <f>個票9!B5</f>
        <v>0</v>
      </c>
      <c r="C14" s="86">
        <f>個票9!C5</f>
        <v>0</v>
      </c>
      <c r="D14" s="85">
        <f>個票9!D5</f>
        <v>0</v>
      </c>
      <c r="E14" s="86">
        <f>個票9!E5</f>
        <v>0</v>
      </c>
      <c r="F14" s="86">
        <f>個票9!F5</f>
        <v>0</v>
      </c>
      <c r="G14" s="85">
        <f>個票9!G5</f>
        <v>0</v>
      </c>
      <c r="H14" s="85">
        <f>個票9!H5</f>
        <v>0</v>
      </c>
      <c r="I14" s="76" t="s">
        <v>143</v>
      </c>
      <c r="J14" s="88">
        <f>個票9!B8</f>
        <v>0</v>
      </c>
      <c r="K14" s="89">
        <f>個票9!C8</f>
        <v>0</v>
      </c>
      <c r="L14" s="49">
        <f>個票9!D8</f>
        <v>0</v>
      </c>
      <c r="M14" s="3">
        <f>個票9!E8</f>
        <v>0</v>
      </c>
      <c r="N14" s="3" t="str">
        <f>個票9!F8</f>
        <v/>
      </c>
      <c r="O14" s="3">
        <f>個票9!G8</f>
        <v>0</v>
      </c>
      <c r="P14" s="13">
        <f>個票9!H8</f>
        <v>0</v>
      </c>
      <c r="Q14" s="90">
        <f>個票9!I8</f>
        <v>0</v>
      </c>
      <c r="R14" s="76" t="s">
        <v>150</v>
      </c>
      <c r="S14" s="60">
        <f>個票9!B9</f>
        <v>0</v>
      </c>
      <c r="T14" s="77">
        <f>個票9!C9</f>
        <v>0</v>
      </c>
      <c r="U14" s="78">
        <f>個票9!D9</f>
        <v>0</v>
      </c>
      <c r="V14" s="4">
        <f>個票9!E9</f>
        <v>0</v>
      </c>
      <c r="W14" s="4" t="str">
        <f>個票9!F9</f>
        <v/>
      </c>
      <c r="X14" s="4">
        <f>個票9!G9</f>
        <v>0</v>
      </c>
      <c r="Y14" s="14">
        <f>個票9!H9</f>
        <v>0</v>
      </c>
      <c r="Z14" s="79">
        <f>個票9!I9</f>
        <v>0</v>
      </c>
      <c r="AA14" s="76" t="s">
        <v>159</v>
      </c>
      <c r="AB14" s="60">
        <f>個票9!B10</f>
        <v>0</v>
      </c>
      <c r="AC14" s="77">
        <f>個票9!C10</f>
        <v>0</v>
      </c>
      <c r="AD14" s="78">
        <f>個票9!D10</f>
        <v>0</v>
      </c>
      <c r="AE14" s="4">
        <f>個票9!E10</f>
        <v>0</v>
      </c>
      <c r="AF14" s="4" t="str">
        <f>個票9!F10</f>
        <v/>
      </c>
      <c r="AG14" s="4">
        <f>個票9!G10</f>
        <v>0</v>
      </c>
      <c r="AH14" s="14">
        <f>個票9!H10</f>
        <v>0</v>
      </c>
      <c r="AI14" s="79">
        <f>個票9!I10</f>
        <v>0</v>
      </c>
      <c r="AJ14" s="76" t="s">
        <v>168</v>
      </c>
      <c r="AK14" s="60">
        <f>個票9!B11</f>
        <v>0</v>
      </c>
      <c r="AL14" s="77">
        <f>個票9!C11</f>
        <v>0</v>
      </c>
      <c r="AM14" s="78">
        <f>個票9!D11</f>
        <v>0</v>
      </c>
      <c r="AN14" s="4">
        <f>個票9!E11</f>
        <v>0</v>
      </c>
      <c r="AO14" s="4" t="str">
        <f>個票9!F11</f>
        <v/>
      </c>
      <c r="AP14" s="4">
        <f>個票9!G11</f>
        <v>0</v>
      </c>
      <c r="AQ14" s="14">
        <f>個票9!H11</f>
        <v>0</v>
      </c>
      <c r="AR14" s="79">
        <f>個票9!I11</f>
        <v>0</v>
      </c>
      <c r="AS14" s="76" t="s">
        <v>176</v>
      </c>
      <c r="AT14" s="60">
        <f>個票9!B12</f>
        <v>0</v>
      </c>
      <c r="AU14" s="77">
        <f>個票9!C12</f>
        <v>0</v>
      </c>
      <c r="AV14" s="78">
        <f>個票9!D12</f>
        <v>0</v>
      </c>
      <c r="AW14" s="4">
        <f>個票9!E12</f>
        <v>0</v>
      </c>
      <c r="AX14" s="4" t="str">
        <f>個票9!F12</f>
        <v/>
      </c>
      <c r="AY14" s="4">
        <f>個票9!G12</f>
        <v>0</v>
      </c>
      <c r="AZ14" s="14">
        <f>個票9!H12</f>
        <v>0</v>
      </c>
      <c r="BA14" s="80">
        <f>個票9!I12</f>
        <v>0</v>
      </c>
    </row>
    <row r="15" spans="1:53" ht="48" customHeight="1" thickBot="1">
      <c r="A15" s="16">
        <v>10</v>
      </c>
      <c r="B15" s="91">
        <f>個票10!B5</f>
        <v>0</v>
      </c>
      <c r="C15" s="86">
        <f>個票10!C5</f>
        <v>0</v>
      </c>
      <c r="D15" s="85">
        <f>個票10!D5</f>
        <v>0</v>
      </c>
      <c r="E15" s="86">
        <f>個票10!E5</f>
        <v>0</v>
      </c>
      <c r="F15" s="86">
        <f>個票10!F5</f>
        <v>0</v>
      </c>
      <c r="G15" s="85">
        <f>個票10!G5</f>
        <v>0</v>
      </c>
      <c r="H15" s="85">
        <f>個票10!H5</f>
        <v>0</v>
      </c>
      <c r="I15" s="81" t="s">
        <v>144</v>
      </c>
      <c r="J15" s="88">
        <f>個票10!B8</f>
        <v>0</v>
      </c>
      <c r="K15" s="89">
        <f>個票10!C8</f>
        <v>0</v>
      </c>
      <c r="L15" s="49">
        <f>個票10!D8</f>
        <v>0</v>
      </c>
      <c r="M15" s="3">
        <f>個票10!E8</f>
        <v>0</v>
      </c>
      <c r="N15" s="3" t="str">
        <f>個票10!F8</f>
        <v/>
      </c>
      <c r="O15" s="3">
        <f>個票10!G8</f>
        <v>0</v>
      </c>
      <c r="P15" s="13">
        <f>個票10!H8</f>
        <v>0</v>
      </c>
      <c r="Q15" s="90">
        <f>個票10!I8</f>
        <v>0</v>
      </c>
      <c r="R15" s="81" t="s">
        <v>151</v>
      </c>
      <c r="S15" s="65">
        <f>個票10!B9</f>
        <v>0</v>
      </c>
      <c r="T15" s="69">
        <f>個票10!C9</f>
        <v>0</v>
      </c>
      <c r="U15" s="46">
        <f>個票10!D9</f>
        <v>0</v>
      </c>
      <c r="V15" s="5">
        <f>個票10!E9</f>
        <v>0</v>
      </c>
      <c r="W15" s="5" t="str">
        <f>個票10!F9</f>
        <v/>
      </c>
      <c r="X15" s="5">
        <f>個票10!G9</f>
        <v>0</v>
      </c>
      <c r="Y15" s="82">
        <f>個票10!H9</f>
        <v>0</v>
      </c>
      <c r="Z15" s="83">
        <f>個票10!I9</f>
        <v>0</v>
      </c>
      <c r="AA15" s="81" t="s">
        <v>160</v>
      </c>
      <c r="AB15" s="65">
        <f>個票10!B10</f>
        <v>0</v>
      </c>
      <c r="AC15" s="69">
        <f>個票10!C10</f>
        <v>0</v>
      </c>
      <c r="AD15" s="46">
        <f>個票10!D10</f>
        <v>0</v>
      </c>
      <c r="AE15" s="5">
        <f>個票10!E10</f>
        <v>0</v>
      </c>
      <c r="AF15" s="5" t="str">
        <f>個票10!F10</f>
        <v/>
      </c>
      <c r="AG15" s="5">
        <f>個票10!G10</f>
        <v>0</v>
      </c>
      <c r="AH15" s="82">
        <f>個票10!H10</f>
        <v>0</v>
      </c>
      <c r="AI15" s="83">
        <f>個票10!I10</f>
        <v>0</v>
      </c>
      <c r="AJ15" s="81" t="s">
        <v>169</v>
      </c>
      <c r="AK15" s="65">
        <f>個票10!B11</f>
        <v>0</v>
      </c>
      <c r="AL15" s="69">
        <f>個票10!C11</f>
        <v>0</v>
      </c>
      <c r="AM15" s="46">
        <f>個票10!D11</f>
        <v>0</v>
      </c>
      <c r="AN15" s="5">
        <f>個票10!E11</f>
        <v>0</v>
      </c>
      <c r="AO15" s="5" t="str">
        <f>個票10!F11</f>
        <v/>
      </c>
      <c r="AP15" s="5">
        <f>個票10!G11</f>
        <v>0</v>
      </c>
      <c r="AQ15" s="82">
        <f>個票10!H11</f>
        <v>0</v>
      </c>
      <c r="AR15" s="83">
        <f>個票10!I11</f>
        <v>0</v>
      </c>
      <c r="AS15" s="81" t="s">
        <v>177</v>
      </c>
      <c r="AT15" s="65">
        <f>個票10!B12</f>
        <v>0</v>
      </c>
      <c r="AU15" s="69">
        <f>個票10!C12</f>
        <v>0</v>
      </c>
      <c r="AV15" s="46">
        <f>個票10!D12</f>
        <v>0</v>
      </c>
      <c r="AW15" s="5">
        <f>個票10!E12</f>
        <v>0</v>
      </c>
      <c r="AX15" s="5" t="str">
        <f>個票10!F12</f>
        <v/>
      </c>
      <c r="AY15" s="5">
        <f>個票10!G12</f>
        <v>0</v>
      </c>
      <c r="AZ15" s="82">
        <f>個票10!H12</f>
        <v>0</v>
      </c>
      <c r="BA15" s="84">
        <f>個票10!I12</f>
        <v>0</v>
      </c>
    </row>
  </sheetData>
  <protectedRanges>
    <protectedRange sqref="B3" name="範囲1"/>
  </protectedRanges>
  <mergeCells count="2">
    <mergeCell ref="B2:C2"/>
    <mergeCell ref="B3:C3"/>
  </mergeCells>
  <phoneticPr fontId="1"/>
  <dataValidations count="1">
    <dataValidation type="list" allowBlank="1" showInputMessage="1" showErrorMessage="1" sqref="T6:T15 AC6:AC15 AL6:AL15 AU6:AU15 K6:K15" xr:uid="{B5B47F17-6296-44F8-ADBE-0C396963DE20}">
      <formula1>$P$9:$P$15</formula1>
    </dataValidation>
  </dataValidations>
  <printOptions verticalCentered="1"/>
  <pageMargins left="0.31496062992125984" right="0.11811023622047245" top="0.15748031496062992" bottom="0.15748031496062992" header="0.11811023622047245" footer="0.11811023622047245"/>
  <pageSetup paperSize="9" scale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5EBC-76AE-4F5E-9A2E-C457D1D091FA}">
  <sheetPr>
    <pageSetUpPr fitToPage="1"/>
  </sheetPr>
  <dimension ref="A2:Q49"/>
  <sheetViews>
    <sheetView view="pageBreakPreview" zoomScale="88" zoomScaleNormal="85" zoomScaleSheetLayoutView="88" workbookViewId="0">
      <selection activeCell="Q8" sqref="P1:Q1048576"/>
    </sheetView>
  </sheetViews>
  <sheetFormatPr defaultColWidth="9" defaultRowHeight="13.2"/>
  <cols>
    <col min="1" max="1" width="7.21875" style="2" customWidth="1"/>
    <col min="2" max="2" width="19.77734375" style="2" customWidth="1"/>
    <col min="3" max="3" width="24.88671875" style="2" customWidth="1"/>
    <col min="4" max="4" width="22.88671875" style="2" customWidth="1"/>
    <col min="5" max="5" width="23.21875" style="2" customWidth="1"/>
    <col min="6" max="6" width="25.21875" style="2" customWidth="1"/>
    <col min="7" max="7" width="27" style="2" customWidth="1"/>
    <col min="8" max="8" width="20.5546875" style="2" customWidth="1"/>
    <col min="9" max="9" width="18.88671875" style="2" customWidth="1"/>
    <col min="10" max="10" width="21.8867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3" style="2" hidden="1" customWidth="1"/>
    <col min="17" max="17" width="9.554687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186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197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1</v>
      </c>
      <c r="B5" s="70">
        <v>1234567890</v>
      </c>
      <c r="C5" s="69" t="s">
        <v>198</v>
      </c>
      <c r="D5" s="69" t="s">
        <v>199</v>
      </c>
      <c r="E5" s="69" t="s">
        <v>63</v>
      </c>
      <c r="F5" s="71" t="s">
        <v>200</v>
      </c>
      <c r="G5" s="72">
        <v>80</v>
      </c>
      <c r="H5" s="74">
        <v>40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201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3.6" customHeight="1">
      <c r="A8" s="51" t="s">
        <v>25</v>
      </c>
      <c r="B8" s="59" t="s">
        <v>202</v>
      </c>
      <c r="C8" s="61" t="s">
        <v>8</v>
      </c>
      <c r="D8" s="49">
        <v>200000</v>
      </c>
      <c r="E8" s="3">
        <v>150000</v>
      </c>
      <c r="F8" s="3">
        <v>300000</v>
      </c>
      <c r="G8" s="3">
        <v>150000</v>
      </c>
      <c r="H8" s="13">
        <v>25</v>
      </c>
      <c r="I8" s="18">
        <v>3750000</v>
      </c>
      <c r="J8" s="58"/>
    </row>
    <row r="9" spans="1:17" ht="63.6" customHeight="1">
      <c r="A9" s="52" t="s">
        <v>26</v>
      </c>
      <c r="B9" s="59" t="s">
        <v>203</v>
      </c>
      <c r="C9" s="61" t="s">
        <v>7</v>
      </c>
      <c r="D9" s="49">
        <v>100000</v>
      </c>
      <c r="E9" s="3">
        <v>75000</v>
      </c>
      <c r="F9" s="3">
        <v>1000000</v>
      </c>
      <c r="G9" s="3">
        <v>75000</v>
      </c>
      <c r="H9" s="13">
        <v>10</v>
      </c>
      <c r="I9" s="18">
        <v>750000</v>
      </c>
      <c r="J9" s="58"/>
    </row>
    <row r="10" spans="1:17" ht="63.6" customHeight="1">
      <c r="A10" s="52" t="s">
        <v>27</v>
      </c>
      <c r="B10" s="59" t="s">
        <v>204</v>
      </c>
      <c r="C10" s="61" t="s">
        <v>11</v>
      </c>
      <c r="D10" s="49">
        <v>1400000</v>
      </c>
      <c r="E10" s="3">
        <v>1050000</v>
      </c>
      <c r="F10" s="3">
        <v>1000000</v>
      </c>
      <c r="G10" s="3">
        <v>1000000</v>
      </c>
      <c r="H10" s="13">
        <v>4</v>
      </c>
      <c r="I10" s="18">
        <v>4000000</v>
      </c>
      <c r="J10" s="58"/>
    </row>
    <row r="11" spans="1:17" ht="63.6" customHeight="1" thickBot="1">
      <c r="A11" s="52" t="s">
        <v>86</v>
      </c>
      <c r="B11" s="59"/>
      <c r="C11" s="61"/>
      <c r="D11" s="49"/>
      <c r="E11" s="3">
        <f t="shared" ref="E11:E12" si="0">ROUNDDOWN(D11*3/4,-3)</f>
        <v>0</v>
      </c>
      <c r="F11" s="3" t="str">
        <f>IF(C11="","",VLOOKUP(C11,$P$16:$Q$23,2,0))</f>
        <v/>
      </c>
      <c r="G11" s="3">
        <f t="shared" ref="G11:G12" si="1">IF(F11&gt;E11,E11,F11)</f>
        <v>0</v>
      </c>
      <c r="H11" s="13"/>
      <c r="I11" s="18">
        <f t="shared" ref="I11:I12" si="2">G11*H11</f>
        <v>0</v>
      </c>
      <c r="J11" s="58"/>
    </row>
    <row r="12" spans="1:17" ht="63.6" customHeight="1" thickBot="1">
      <c r="A12" s="53" t="s">
        <v>87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3.6" customHeight="1" thickBot="1">
      <c r="G13" s="9" t="s">
        <v>1</v>
      </c>
      <c r="H13" s="63">
        <f>SUM(H8:H12)</f>
        <v>39</v>
      </c>
      <c r="I13" s="64">
        <f>SUM(I8:I12)</f>
        <v>8500000</v>
      </c>
      <c r="J13" s="62">
        <f>IF((I13&lt;I5),I13,I5)</f>
        <v>7400000</v>
      </c>
    </row>
    <row r="14" spans="1:17" ht="22.2" customHeight="1" thickBot="1">
      <c r="J14" s="1"/>
      <c r="K14" s="1"/>
      <c r="M14" s="2" t="s">
        <v>2</v>
      </c>
    </row>
    <row r="15" spans="1:17" ht="25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P15" s="2" t="s">
        <v>6</v>
      </c>
    </row>
    <row r="16" spans="1:17" ht="13.2" customHeight="1">
      <c r="B16" s="124" t="s">
        <v>180</v>
      </c>
      <c r="C16" s="124"/>
      <c r="D16" s="124"/>
      <c r="E16" s="124"/>
      <c r="F16" s="124"/>
      <c r="H16" s="116"/>
      <c r="I16" s="122"/>
      <c r="J16" s="119"/>
      <c r="M16" s="2" t="s">
        <v>40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H15:H17"/>
    <mergeCell ref="I15:I17"/>
    <mergeCell ref="J15:J17"/>
    <mergeCell ref="B16:F19"/>
    <mergeCell ref="H18:H20"/>
    <mergeCell ref="I18:I20"/>
    <mergeCell ref="J18:J20"/>
  </mergeCells>
  <phoneticPr fontId="1"/>
  <dataValidations count="3">
    <dataValidation type="list" allowBlank="1" showInputMessage="1" showErrorMessage="1" sqref="C8:C12" xr:uid="{ED6995FF-0EA2-44B9-AD86-2F984F354E08}">
      <formula1>$P$16:$P$23</formula1>
    </dataValidation>
    <dataValidation type="list" allowBlank="1" showInputMessage="1" showErrorMessage="1" sqref="E5" xr:uid="{6852090C-9856-4C85-9B5E-D48468072756}">
      <formula1>$M$15:$M$49</formula1>
    </dataValidation>
    <dataValidation type="list" allowBlank="1" showInputMessage="1" showErrorMessage="1" sqref="F5" xr:uid="{999D20BE-F451-4F05-8D34-C2F88C1CBD71}">
      <formula1>"有,無"</formula1>
    </dataValidation>
  </dataValidations>
  <printOptions verticalCentered="1"/>
  <pageMargins left="0.11811023622047245" right="0.11811023622047245" top="0.55118110236220474" bottom="0.55118110236220474" header="0.11811023622047245" footer="0.11811023622047245"/>
  <pageSetup paperSize="9" scale="70" orientation="landscape" r:id="rId1"/>
  <headerFooter differentFirst="1">
    <oddHeader>&amp;C令和６年度千葉県介護ロボット導入支援事業　要望調査（個票）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902F-5CCF-4F39-97C1-AB5003202881}">
  <sheetPr>
    <pageSetUpPr fitToPage="1"/>
  </sheetPr>
  <dimension ref="A2:Q49"/>
  <sheetViews>
    <sheetView view="pageBreakPreview" zoomScale="92" zoomScaleNormal="85" zoomScaleSheetLayoutView="92" workbookViewId="0">
      <selection activeCell="Q8" sqref="P1:Q1048576"/>
    </sheetView>
  </sheetViews>
  <sheetFormatPr defaultColWidth="9" defaultRowHeight="13.2"/>
  <cols>
    <col min="1" max="1" width="7.21875" style="2" customWidth="1"/>
    <col min="2" max="2" width="19.77734375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3320312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2.109375" style="2" hidden="1" customWidth="1"/>
    <col min="17" max="17" width="9.10937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187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2</v>
      </c>
      <c r="B5" s="70">
        <v>1245678903</v>
      </c>
      <c r="C5" s="69" t="s">
        <v>205</v>
      </c>
      <c r="D5" s="69" t="s">
        <v>199</v>
      </c>
      <c r="E5" s="69" t="s">
        <v>206</v>
      </c>
      <c r="F5" s="71" t="s">
        <v>200</v>
      </c>
      <c r="G5" s="72">
        <v>20</v>
      </c>
      <c r="H5" s="74">
        <v>10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6" customHeight="1">
      <c r="A8" s="51" t="s">
        <v>28</v>
      </c>
      <c r="B8" s="59" t="s">
        <v>202</v>
      </c>
      <c r="C8" s="61" t="s">
        <v>8</v>
      </c>
      <c r="D8" s="49">
        <v>200000</v>
      </c>
      <c r="E8" s="3">
        <v>150000</v>
      </c>
      <c r="F8" s="3">
        <v>300000</v>
      </c>
      <c r="G8" s="3">
        <v>150000</v>
      </c>
      <c r="H8" s="13">
        <v>10</v>
      </c>
      <c r="I8" s="18">
        <f>G8*H8</f>
        <v>1500000</v>
      </c>
      <c r="J8" s="58"/>
    </row>
    <row r="9" spans="1:17" ht="66" customHeight="1">
      <c r="A9" s="51" t="s">
        <v>95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6" customHeight="1">
      <c r="A10" s="51" t="s">
        <v>96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6" customHeight="1" thickBot="1">
      <c r="A11" s="51" t="s">
        <v>97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6" customHeight="1" thickBot="1">
      <c r="A12" s="75" t="s">
        <v>98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6" customHeight="1" thickBot="1">
      <c r="G13" s="9" t="s">
        <v>1</v>
      </c>
      <c r="H13" s="63">
        <f>SUM(H8:H12)</f>
        <v>10</v>
      </c>
      <c r="I13" s="64">
        <f>SUM(I8:I12)</f>
        <v>1500000</v>
      </c>
      <c r="J13" s="62">
        <f>IF((I13&lt;I5),I13,I5)</f>
        <v>1500000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mergeCells count="8">
    <mergeCell ref="C2:I2"/>
    <mergeCell ref="H15:H17"/>
    <mergeCell ref="I15:I17"/>
    <mergeCell ref="J15:J17"/>
    <mergeCell ref="B16:F19"/>
    <mergeCell ref="H18:H20"/>
    <mergeCell ref="I18:I20"/>
    <mergeCell ref="J18:J20"/>
  </mergeCells>
  <phoneticPr fontId="1"/>
  <dataValidations count="3">
    <dataValidation type="list" allowBlank="1" showInputMessage="1" showErrorMessage="1" sqref="E5" xr:uid="{89C62302-80F4-4A39-889E-1C62C882394A}">
      <formula1>$M$15:$M$49</formula1>
    </dataValidation>
    <dataValidation type="list" allowBlank="1" showInputMessage="1" showErrorMessage="1" sqref="C8:C12" xr:uid="{8AF712FB-4780-48BA-BE99-85C5166C9F0C}">
      <formula1>$P$16:$P$23</formula1>
    </dataValidation>
    <dataValidation type="list" allowBlank="1" showInputMessage="1" showErrorMessage="1" sqref="F5" xr:uid="{1FA8363E-FF2C-4F88-A281-16CC222607A6}">
      <formula1>"有,無"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showZeros="0" tabSelected="1" view="pageBreakPreview" zoomScale="90" zoomScaleNormal="85" zoomScaleSheetLayoutView="90" workbookViewId="0">
      <selection activeCell="F8" sqref="F8"/>
    </sheetView>
  </sheetViews>
  <sheetFormatPr defaultColWidth="9" defaultRowHeight="14.4"/>
  <cols>
    <col min="1" max="1" width="7.6640625" style="2" customWidth="1"/>
    <col min="2" max="2" width="20.88671875" style="2" customWidth="1"/>
    <col min="3" max="3" width="22.44140625" style="2" customWidth="1"/>
    <col min="4" max="4" width="21.109375" style="2" customWidth="1"/>
    <col min="5" max="5" width="22" style="2" customWidth="1"/>
    <col min="6" max="6" width="23.33203125" style="15" customWidth="1"/>
    <col min="7" max="8" width="20.77734375" style="31" customWidth="1"/>
    <col min="9" max="9" width="25" style="31" customWidth="1"/>
    <col min="10" max="10" width="18.109375" style="31" customWidth="1"/>
    <col min="11" max="11" width="22.21875" style="31" customWidth="1"/>
    <col min="12" max="12" width="20.5546875" style="31" customWidth="1"/>
    <col min="13" max="13" width="10.5546875" style="31" bestFit="1" customWidth="1"/>
    <col min="14" max="14" width="13.33203125" style="45" customWidth="1"/>
    <col min="15" max="15" width="16.109375" style="31" customWidth="1"/>
    <col min="16" max="16" width="21.21875" style="41" customWidth="1"/>
    <col min="17" max="17" width="21.44140625" style="2" customWidth="1"/>
    <col min="18" max="18" width="13.88671875" style="2" customWidth="1"/>
    <col min="19" max="19" width="21.21875" style="2" customWidth="1"/>
    <col min="20" max="16384" width="9" style="2"/>
  </cols>
  <sheetData>
    <row r="1" spans="1:18" ht="21" customHeight="1">
      <c r="A1" s="6" t="s">
        <v>181</v>
      </c>
      <c r="R1" s="7"/>
    </row>
    <row r="2" spans="1:18" ht="21">
      <c r="B2" s="110" t="s">
        <v>185</v>
      </c>
      <c r="C2" s="110"/>
      <c r="D2" s="110"/>
      <c r="E2" s="110"/>
      <c r="F2" s="110"/>
      <c r="G2" s="110"/>
      <c r="H2" s="110"/>
      <c r="I2" s="110"/>
      <c r="J2" s="28"/>
      <c r="K2" s="28"/>
      <c r="L2" s="28"/>
      <c r="N2" s="28"/>
    </row>
    <row r="3" spans="1:18" ht="21.6" thickBot="1">
      <c r="C3" s="28"/>
      <c r="D3" s="28"/>
      <c r="E3" s="28"/>
      <c r="F3" s="28"/>
      <c r="G3" s="28"/>
      <c r="H3" s="28"/>
      <c r="I3" s="28"/>
      <c r="J3" s="28"/>
      <c r="K3" s="28"/>
      <c r="L3" s="28"/>
      <c r="N3" s="28"/>
    </row>
    <row r="4" spans="1:18" ht="33.6" customHeight="1" thickBot="1">
      <c r="C4" s="28"/>
      <c r="D4" s="28"/>
      <c r="E4" s="28"/>
      <c r="F4" s="28"/>
      <c r="G4" s="28"/>
      <c r="H4" s="111" t="s">
        <v>17</v>
      </c>
      <c r="I4" s="112"/>
      <c r="J4" s="57"/>
      <c r="L4" s="28"/>
      <c r="N4" s="28"/>
    </row>
    <row r="5" spans="1:18" ht="49.8" customHeight="1" thickBot="1">
      <c r="C5" s="28"/>
      <c r="D5" s="28"/>
      <c r="E5" s="28"/>
      <c r="F5" s="28"/>
      <c r="G5" s="28"/>
      <c r="H5" s="113"/>
      <c r="I5" s="114"/>
      <c r="J5" s="57"/>
      <c r="L5" s="28"/>
      <c r="N5" s="28"/>
    </row>
    <row r="6" spans="1:18" ht="15" thickBot="1"/>
    <row r="7" spans="1:18" ht="66.75" customHeight="1" thickBot="1">
      <c r="A7" s="21" t="s">
        <v>13</v>
      </c>
      <c r="B7" s="32" t="s">
        <v>182</v>
      </c>
      <c r="C7" s="34" t="s">
        <v>15</v>
      </c>
      <c r="D7" s="34" t="s">
        <v>16</v>
      </c>
      <c r="E7" s="33" t="s">
        <v>93</v>
      </c>
      <c r="F7" s="34" t="s">
        <v>18</v>
      </c>
      <c r="G7" s="33" t="s">
        <v>0</v>
      </c>
      <c r="H7" s="34" t="s">
        <v>74</v>
      </c>
      <c r="I7" s="42" t="s">
        <v>88</v>
      </c>
      <c r="J7" s="2"/>
      <c r="K7" s="2"/>
      <c r="L7" s="2"/>
      <c r="M7" s="2"/>
      <c r="N7" s="2"/>
      <c r="O7" s="2"/>
      <c r="P7" s="2"/>
    </row>
    <row r="8" spans="1:18" ht="48" customHeight="1">
      <c r="A8" s="29">
        <v>1</v>
      </c>
      <c r="B8" s="91">
        <f>県作業用!B6</f>
        <v>0</v>
      </c>
      <c r="C8" s="86">
        <f>県作業用!C6</f>
        <v>0</v>
      </c>
      <c r="D8" s="86">
        <f>県作業用!D6</f>
        <v>0</v>
      </c>
      <c r="E8" s="86">
        <f>県作業用!E6</f>
        <v>0</v>
      </c>
      <c r="F8" s="86">
        <f>県作業用!F6</f>
        <v>0</v>
      </c>
      <c r="G8" s="85">
        <f>県作業用!G6</f>
        <v>0</v>
      </c>
      <c r="H8" s="93">
        <f>個票1!$H$13</f>
        <v>0</v>
      </c>
      <c r="I8" s="44">
        <f>個票1!$J$13</f>
        <v>0</v>
      </c>
      <c r="J8" s="2"/>
      <c r="K8" s="2"/>
      <c r="L8" s="2"/>
      <c r="M8" s="2"/>
      <c r="N8" s="2"/>
      <c r="O8" s="2"/>
      <c r="P8" s="2"/>
    </row>
    <row r="9" spans="1:18" ht="48" customHeight="1">
      <c r="A9" s="16">
        <v>2</v>
      </c>
      <c r="B9" s="91">
        <f>県作業用!B7</f>
        <v>0</v>
      </c>
      <c r="C9" s="86">
        <f>県作業用!C7</f>
        <v>0</v>
      </c>
      <c r="D9" s="86">
        <f>県作業用!D7</f>
        <v>0</v>
      </c>
      <c r="E9" s="86">
        <f>県作業用!E7</f>
        <v>0</v>
      </c>
      <c r="F9" s="86">
        <f>県作業用!F7</f>
        <v>0</v>
      </c>
      <c r="G9" s="85">
        <f>県作業用!G7</f>
        <v>0</v>
      </c>
      <c r="H9" s="100">
        <f>個票2!H13</f>
        <v>0</v>
      </c>
      <c r="I9" s="98">
        <f>個票2!$J$13</f>
        <v>0</v>
      </c>
      <c r="J9" s="2"/>
      <c r="K9" s="2"/>
      <c r="L9" s="2"/>
      <c r="M9" s="2"/>
      <c r="N9" s="2"/>
      <c r="O9" s="2"/>
      <c r="P9" s="2"/>
    </row>
    <row r="10" spans="1:18" ht="48" customHeight="1">
      <c r="A10" s="16">
        <v>3</v>
      </c>
      <c r="B10" s="91">
        <f>県作業用!B8</f>
        <v>0</v>
      </c>
      <c r="C10" s="86">
        <f>県作業用!C8</f>
        <v>0</v>
      </c>
      <c r="D10" s="86">
        <f>県作業用!D8</f>
        <v>0</v>
      </c>
      <c r="E10" s="86">
        <f>県作業用!E8</f>
        <v>0</v>
      </c>
      <c r="F10" s="86">
        <f>県作業用!F8</f>
        <v>0</v>
      </c>
      <c r="G10" s="85">
        <f>県作業用!G8</f>
        <v>0</v>
      </c>
      <c r="H10" s="100">
        <f>個票3!$H$13</f>
        <v>0</v>
      </c>
      <c r="I10" s="98">
        <f>個票3!$J$13</f>
        <v>0</v>
      </c>
      <c r="J10" s="2"/>
      <c r="K10" s="2"/>
      <c r="L10" s="2"/>
      <c r="M10" s="2"/>
      <c r="N10" s="2"/>
      <c r="O10" s="2"/>
      <c r="P10" s="2"/>
    </row>
    <row r="11" spans="1:18" ht="48" customHeight="1">
      <c r="A11" s="16">
        <v>4</v>
      </c>
      <c r="B11" s="91">
        <f>県作業用!B9</f>
        <v>0</v>
      </c>
      <c r="C11" s="86">
        <f>県作業用!C9</f>
        <v>0</v>
      </c>
      <c r="D11" s="86">
        <f>県作業用!D9</f>
        <v>0</v>
      </c>
      <c r="E11" s="86">
        <f>県作業用!E9</f>
        <v>0</v>
      </c>
      <c r="F11" s="86">
        <f>県作業用!F9</f>
        <v>0</v>
      </c>
      <c r="G11" s="85">
        <f>県作業用!G9</f>
        <v>0</v>
      </c>
      <c r="H11" s="27">
        <f>個票4!$H$13</f>
        <v>0</v>
      </c>
      <c r="I11" s="36">
        <f>個票4!$J$13</f>
        <v>0</v>
      </c>
      <c r="J11" s="2"/>
      <c r="K11" s="2"/>
      <c r="L11" s="2"/>
      <c r="M11" s="2"/>
      <c r="N11" s="2"/>
      <c r="O11" s="2"/>
      <c r="P11" s="2"/>
    </row>
    <row r="12" spans="1:18" ht="48" customHeight="1">
      <c r="A12" s="16">
        <v>5</v>
      </c>
      <c r="B12" s="91">
        <f>県作業用!B10</f>
        <v>0</v>
      </c>
      <c r="C12" s="86">
        <f>県作業用!C10</f>
        <v>0</v>
      </c>
      <c r="D12" s="86">
        <f>県作業用!D10</f>
        <v>0</v>
      </c>
      <c r="E12" s="86">
        <f>県作業用!E10</f>
        <v>0</v>
      </c>
      <c r="F12" s="86">
        <f>県作業用!F10</f>
        <v>0</v>
      </c>
      <c r="G12" s="85">
        <f>県作業用!G10</f>
        <v>0</v>
      </c>
      <c r="H12" s="27">
        <f>個票5!$H$13</f>
        <v>0</v>
      </c>
      <c r="I12" s="36">
        <f>個票5!$J$13</f>
        <v>0</v>
      </c>
      <c r="J12" s="2"/>
      <c r="K12" s="2"/>
      <c r="L12" s="2"/>
      <c r="M12" s="2"/>
      <c r="N12" s="2"/>
      <c r="O12" s="2"/>
      <c r="P12" s="2"/>
    </row>
    <row r="13" spans="1:18" ht="48" customHeight="1">
      <c r="A13" s="16">
        <v>6</v>
      </c>
      <c r="B13" s="91">
        <f>県作業用!B11</f>
        <v>0</v>
      </c>
      <c r="C13" s="86">
        <f>県作業用!C11</f>
        <v>0</v>
      </c>
      <c r="D13" s="86">
        <f>県作業用!D11</f>
        <v>0</v>
      </c>
      <c r="E13" s="86">
        <f>県作業用!E11</f>
        <v>0</v>
      </c>
      <c r="F13" s="86">
        <f>県作業用!F11</f>
        <v>0</v>
      </c>
      <c r="G13" s="85">
        <f>県作業用!G11</f>
        <v>0</v>
      </c>
      <c r="H13" s="27">
        <f>個票6!$H$13</f>
        <v>0</v>
      </c>
      <c r="I13" s="36">
        <f>個票6!$J$13</f>
        <v>0</v>
      </c>
      <c r="J13" s="2"/>
      <c r="K13" s="2"/>
      <c r="L13" s="2"/>
      <c r="M13" s="2"/>
      <c r="N13" s="2"/>
      <c r="O13" s="2"/>
      <c r="P13" s="2"/>
    </row>
    <row r="14" spans="1:18" ht="48" customHeight="1">
      <c r="A14" s="16">
        <v>7</v>
      </c>
      <c r="B14" s="91">
        <f>県作業用!B12</f>
        <v>0</v>
      </c>
      <c r="C14" s="86">
        <f>県作業用!C12</f>
        <v>0</v>
      </c>
      <c r="D14" s="86">
        <f>県作業用!D12</f>
        <v>0</v>
      </c>
      <c r="E14" s="86">
        <f>県作業用!E12</f>
        <v>0</v>
      </c>
      <c r="F14" s="86">
        <f>県作業用!F12</f>
        <v>0</v>
      </c>
      <c r="G14" s="85">
        <f>県作業用!G12</f>
        <v>0</v>
      </c>
      <c r="H14" s="27">
        <f>個票7!$H$13</f>
        <v>0</v>
      </c>
      <c r="I14" s="36">
        <f>個票7!$J$13</f>
        <v>0</v>
      </c>
      <c r="J14" s="2"/>
      <c r="K14" s="2"/>
      <c r="L14" s="2"/>
      <c r="M14" s="2"/>
      <c r="N14" s="2"/>
      <c r="O14" s="2"/>
      <c r="P14" s="2"/>
    </row>
    <row r="15" spans="1:18" ht="48" customHeight="1">
      <c r="A15" s="16">
        <v>8</v>
      </c>
      <c r="B15" s="91">
        <f>県作業用!B13</f>
        <v>0</v>
      </c>
      <c r="C15" s="86">
        <f>県作業用!C13</f>
        <v>0</v>
      </c>
      <c r="D15" s="86">
        <f>県作業用!D13</f>
        <v>0</v>
      </c>
      <c r="E15" s="86">
        <f>県作業用!E13</f>
        <v>0</v>
      </c>
      <c r="F15" s="86">
        <f>県作業用!F13</f>
        <v>0</v>
      </c>
      <c r="G15" s="85">
        <f>県作業用!G13</f>
        <v>0</v>
      </c>
      <c r="H15" s="27">
        <f>個票8!$H$13</f>
        <v>0</v>
      </c>
      <c r="I15" s="36">
        <f>個票8!$J$13</f>
        <v>0</v>
      </c>
      <c r="J15" s="2"/>
      <c r="K15" s="2"/>
      <c r="L15" s="2"/>
      <c r="M15" s="2"/>
      <c r="N15" s="2"/>
      <c r="O15" s="2"/>
      <c r="P15" s="2"/>
    </row>
    <row r="16" spans="1:18" ht="48" customHeight="1">
      <c r="A16" s="16">
        <v>9</v>
      </c>
      <c r="B16" s="91">
        <f>県作業用!B14</f>
        <v>0</v>
      </c>
      <c r="C16" s="86">
        <f>県作業用!C14</f>
        <v>0</v>
      </c>
      <c r="D16" s="86">
        <f>県作業用!D14</f>
        <v>0</v>
      </c>
      <c r="E16" s="86">
        <f>県作業用!E14</f>
        <v>0</v>
      </c>
      <c r="F16" s="86">
        <f>県作業用!F14</f>
        <v>0</v>
      </c>
      <c r="G16" s="85">
        <f>県作業用!G14</f>
        <v>0</v>
      </c>
      <c r="H16" s="27">
        <f>個票9!$H$13</f>
        <v>0</v>
      </c>
      <c r="I16" s="36">
        <f>個票9!$J$13</f>
        <v>0</v>
      </c>
      <c r="J16" s="2"/>
      <c r="K16" s="2"/>
      <c r="L16" s="2"/>
      <c r="M16" s="2"/>
      <c r="N16" s="2"/>
      <c r="O16" s="2"/>
      <c r="P16" s="2"/>
    </row>
    <row r="17" spans="1:19" ht="48" customHeight="1" thickBot="1">
      <c r="A17" s="17">
        <v>10</v>
      </c>
      <c r="B17" s="94">
        <f>県作業用!B15</f>
        <v>0</v>
      </c>
      <c r="C17" s="95">
        <f>県作業用!C15</f>
        <v>0</v>
      </c>
      <c r="D17" s="95">
        <f>県作業用!D15</f>
        <v>0</v>
      </c>
      <c r="E17" s="95">
        <f>県作業用!E15</f>
        <v>0</v>
      </c>
      <c r="F17" s="95">
        <f>県作業用!F15</f>
        <v>0</v>
      </c>
      <c r="G17" s="96">
        <f>県作業用!G15</f>
        <v>0</v>
      </c>
      <c r="H17" s="37">
        <f>個票10!$H$13</f>
        <v>0</v>
      </c>
      <c r="I17" s="38">
        <f>個票10!$J$13</f>
        <v>0</v>
      </c>
      <c r="J17" s="2"/>
      <c r="K17" s="2"/>
      <c r="L17" s="2"/>
      <c r="M17" s="2"/>
      <c r="N17" s="2"/>
      <c r="O17" s="2"/>
      <c r="P17" s="2"/>
    </row>
    <row r="18" spans="1:19" ht="39.75" customHeight="1" thickBot="1">
      <c r="A18" s="15"/>
      <c r="B18" s="31"/>
      <c r="C18" s="31"/>
      <c r="D18" s="39"/>
      <c r="E18" s="31"/>
      <c r="F18" s="31"/>
      <c r="G18" s="40" t="s">
        <v>94</v>
      </c>
      <c r="H18" s="97">
        <f>SUM(H8:H17)</f>
        <v>0</v>
      </c>
      <c r="I18" s="99">
        <f>SUM(I8:I17)</f>
        <v>0</v>
      </c>
      <c r="J18" s="2"/>
      <c r="K18" s="2"/>
      <c r="L18" s="2"/>
      <c r="M18" s="2"/>
      <c r="N18" s="2"/>
      <c r="O18" s="2"/>
      <c r="P18" s="2"/>
    </row>
    <row r="19" spans="1:19" ht="13.5" customHeight="1" thickBot="1">
      <c r="M19" s="35"/>
      <c r="O19" s="35"/>
      <c r="P19" s="43"/>
      <c r="Q19" s="10"/>
      <c r="R19" s="11"/>
      <c r="S19" s="12"/>
    </row>
    <row r="20" spans="1:19">
      <c r="H20" s="115" t="s">
        <v>91</v>
      </c>
      <c r="I20" s="118" t="s">
        <v>92</v>
      </c>
    </row>
    <row r="21" spans="1:19">
      <c r="H21" s="116"/>
      <c r="I21" s="119"/>
    </row>
    <row r="22" spans="1:19">
      <c r="H22" s="117"/>
      <c r="I22" s="120"/>
    </row>
    <row r="23" spans="1:19">
      <c r="H23" s="104"/>
      <c r="I23" s="107"/>
    </row>
    <row r="24" spans="1:19">
      <c r="H24" s="105"/>
      <c r="I24" s="108"/>
    </row>
    <row r="25" spans="1:19" ht="15" thickBot="1">
      <c r="H25" s="106"/>
      <c r="I25" s="109"/>
    </row>
  </sheetData>
  <sheetProtection algorithmName="SHA-512" hashValue="Y3BkpFzME0D6cMyTvwTmA5hGFVpCIn/HsbvpwnMR9fd+ClQANnftrGf/IVcrPxWj89McCd7t7Qtz1GOU/uGKcg==" saltValue="89EskzigUMDF+kTwCMxcng==" spinCount="100000" sheet="1" objects="1" scenarios="1"/>
  <protectedRanges>
    <protectedRange sqref="H5:I5" name="範囲1"/>
  </protectedRanges>
  <mergeCells count="7">
    <mergeCell ref="H23:H25"/>
    <mergeCell ref="I23:I25"/>
    <mergeCell ref="H4:I4"/>
    <mergeCell ref="H5:I5"/>
    <mergeCell ref="B2:I2"/>
    <mergeCell ref="H20:H22"/>
    <mergeCell ref="I20:I22"/>
  </mergeCells>
  <phoneticPr fontId="3"/>
  <printOptions verticalCentered="1"/>
  <pageMargins left="0.51181102362204722" right="0.11811023622047245" top="0.15748031496062992" bottom="0.15748031496062992" header="0.11811023622047245" footer="0.11811023622047245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A10E-347F-418F-B7EB-2DA7E57AB98A}">
  <sheetPr>
    <pageSetUpPr fitToPage="1"/>
  </sheetPr>
  <dimension ref="A2:Q49"/>
  <sheetViews>
    <sheetView view="pageBreakPreview" zoomScale="88" zoomScaleNormal="85" zoomScaleSheetLayoutView="88" workbookViewId="0">
      <selection activeCell="E10" sqref="E10"/>
    </sheetView>
  </sheetViews>
  <sheetFormatPr defaultColWidth="9" defaultRowHeight="13.2"/>
  <cols>
    <col min="1" max="1" width="7.21875" style="2" customWidth="1"/>
    <col min="2" max="2" width="19.77734375" style="2" customWidth="1"/>
    <col min="3" max="3" width="24.88671875" style="2" customWidth="1"/>
    <col min="4" max="4" width="22.88671875" style="2" customWidth="1"/>
    <col min="5" max="5" width="23.21875" style="2" customWidth="1"/>
    <col min="6" max="6" width="25.21875" style="2" customWidth="1"/>
    <col min="7" max="7" width="27" style="2" customWidth="1"/>
    <col min="8" max="8" width="20.5546875" style="2" customWidth="1"/>
    <col min="9" max="9" width="18.88671875" style="2" customWidth="1"/>
    <col min="10" max="10" width="21.8867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3" style="2" hidden="1" customWidth="1"/>
    <col min="17" max="17" width="9.554687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186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1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3.6" customHeight="1">
      <c r="A8" s="51" t="s">
        <v>25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3.6" customHeight="1">
      <c r="A9" s="52" t="s">
        <v>26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3.6" customHeight="1">
      <c r="A10" s="52" t="s">
        <v>27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ref="G10:G11" si="3">IF(F10&gt;E10,E10,F10)</f>
        <v>0</v>
      </c>
      <c r="H10" s="13"/>
      <c r="I10" s="18">
        <f t="shared" ref="I10:I11" si="4">G10*H10</f>
        <v>0</v>
      </c>
      <c r="J10" s="58"/>
    </row>
    <row r="11" spans="1:17" ht="63.6" customHeight="1" thickBot="1">
      <c r="A11" s="52" t="s">
        <v>86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3"/>
        <v>0</v>
      </c>
      <c r="H11" s="13"/>
      <c r="I11" s="18">
        <f t="shared" si="4"/>
        <v>0</v>
      </c>
      <c r="J11" s="58"/>
    </row>
    <row r="12" spans="1:17" ht="63.6" customHeight="1" thickBot="1">
      <c r="A12" s="53" t="s">
        <v>87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3.6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P15" s="2" t="s">
        <v>6</v>
      </c>
    </row>
    <row r="16" spans="1:17" ht="13.2" customHeight="1">
      <c r="B16" s="124" t="s">
        <v>180</v>
      </c>
      <c r="C16" s="124"/>
      <c r="D16" s="124"/>
      <c r="E16" s="124"/>
      <c r="F16" s="124"/>
      <c r="H16" s="116"/>
      <c r="I16" s="122"/>
      <c r="J16" s="119"/>
      <c r="M16" s="2" t="s">
        <v>40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sheetProtection algorithmName="SHA-512" hashValue="ZepPUzyqTKnLlzJwjK8bwkPxEDIhV1fkxAAbn8Rc3KJ4Mjv87HbrN9j1RSD65SqHteXIfwSRSsrdcxIQiPkkFQ==" saltValue="OAwW+QYeJe3LPvgJ6rGVuQ==" spinCount="100000" sheet="1" insertRows="0"/>
  <protectedRanges>
    <protectedRange algorithmName="SHA-512" hashValue="fN0WwrJaYnA+mV5hZUvSkoW13BeVQdV7aEzoXfTRmjbiVKGEMsBBccIWJ0GspyUbhBfEYgAaK8vgn/+qneD5OA==" saltValue="EXUmp8ZtLZEkRCdtcU6nRA==" spinCount="100000" sqref="B8:D12" name="範囲3"/>
    <protectedRange algorithmName="SHA-512" hashValue="JanGfaXV7c+SXawMAa0PLZ1ikq2iGLZS5aoHBm2x/KYTrCe0CpSz2hXDfvZwcyskdSHAnX10QaVbW+ghwBwfew==" saltValue="vF3zFfQfRPJcdan1y48pyQ==" spinCount="100000" sqref="B5:G5" name="範囲2"/>
    <protectedRange sqref="B5:G5 B8:D12 H8:H12" name="範囲1"/>
  </protectedRanges>
  <mergeCells count="8">
    <mergeCell ref="C2:I2"/>
    <mergeCell ref="B16:F19"/>
    <mergeCell ref="J15:J17"/>
    <mergeCell ref="J18:J20"/>
    <mergeCell ref="I15:I17"/>
    <mergeCell ref="H15:H17"/>
    <mergeCell ref="H18:H20"/>
    <mergeCell ref="I18:I20"/>
  </mergeCells>
  <phoneticPr fontId="1"/>
  <dataValidations count="3">
    <dataValidation type="list" allowBlank="1" showInputMessage="1" showErrorMessage="1" sqref="F5" xr:uid="{08189B7E-E7DF-40AE-9981-371ED6C28E8C}">
      <formula1>"有,無"</formula1>
    </dataValidation>
    <dataValidation type="list" allowBlank="1" showInputMessage="1" showErrorMessage="1" sqref="E5" xr:uid="{136A4F85-5A32-4244-815E-8BEF0EB792D4}">
      <formula1>$M$15:$M$49</formula1>
    </dataValidation>
    <dataValidation type="list" allowBlank="1" showInputMessage="1" showErrorMessage="1" sqref="C8:C12" xr:uid="{8B124CBA-1FF3-4A52-8FF4-A86472BC69FD}">
      <formula1>$P$16:$P$23</formula1>
    </dataValidation>
  </dataValidations>
  <printOptions verticalCentered="1"/>
  <pageMargins left="0.11811023622047245" right="0.11811023622047245" top="0.55118110236220474" bottom="0.55118110236220474" header="0.11811023622047245" footer="0.11811023622047245"/>
  <pageSetup paperSize="9" scale="70" orientation="landscape" r:id="rId1"/>
  <headerFooter differentFirst="1">
    <oddHeader>&amp;C令和６年度千葉県介護ロボット導入支援事業　要望調査（個票）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7FC3-32F5-47E1-A77F-65A42730B6CD}">
  <sheetPr>
    <pageSetUpPr fitToPage="1"/>
  </sheetPr>
  <dimension ref="A2:Q49"/>
  <sheetViews>
    <sheetView view="pageBreakPreview" zoomScale="92" zoomScaleNormal="85" zoomScaleSheetLayoutView="92" workbookViewId="0">
      <selection activeCell="C5" sqref="C5"/>
    </sheetView>
  </sheetViews>
  <sheetFormatPr defaultColWidth="9" defaultRowHeight="13.2"/>
  <cols>
    <col min="1" max="1" width="7.21875" style="2" customWidth="1"/>
    <col min="2" max="2" width="19.77734375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3320312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2.109375" style="2" hidden="1" customWidth="1"/>
    <col min="17" max="17" width="9.10937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187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2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6" customHeight="1">
      <c r="A8" s="51" t="s">
        <v>28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6" customHeight="1">
      <c r="A9" s="51" t="s">
        <v>95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6" customHeight="1">
      <c r="A10" s="51" t="s">
        <v>96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6" customHeight="1" thickBot="1">
      <c r="A11" s="51" t="s">
        <v>97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6" customHeight="1" thickBot="1">
      <c r="A12" s="75" t="s">
        <v>98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6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sheetProtection algorithmName="SHA-512" hashValue="/aVFOHXAHWEM+8rW5HOQQsdHz321adjENu7NtnLu9t/sMbCRHHMaiUrxfDnLz7HnCixvSdZCRQinWeHCaM/NAw==" saltValue="i5v8AJ6hmglSw2JEdtSapw==" spinCount="100000" sheet="1" objects="1" scenarios="1"/>
  <protectedRanges>
    <protectedRange sqref="B5:G5" name="範囲1"/>
    <protectedRange sqref="B8:D12" name="範囲2"/>
    <protectedRange sqref="H8:H12" name="範囲3"/>
  </protectedRanges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C4CBFAF7-F669-476D-B49D-A6770D9BF51B}">
      <formula1>"有,無"</formula1>
    </dataValidation>
    <dataValidation type="list" allowBlank="1" showInputMessage="1" showErrorMessage="1" sqref="C8:C12" xr:uid="{38F73429-E41E-4E7F-BE57-DC7DE2614EF6}">
      <formula1>$P$16:$P$23</formula1>
    </dataValidation>
    <dataValidation type="list" allowBlank="1" showInputMessage="1" showErrorMessage="1" sqref="E5" xr:uid="{D888052B-1632-43E9-8150-E04702E18223}">
      <formula1>$M$15:$M$49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FBE9-7AD8-495C-BAD6-EA702876D4D6}">
  <sheetPr>
    <pageSetUpPr fitToPage="1"/>
  </sheetPr>
  <dimension ref="A2:Q49"/>
  <sheetViews>
    <sheetView view="pageBreakPreview" zoomScale="90" zoomScaleNormal="85" zoomScaleSheetLayoutView="90" workbookViewId="0">
      <selection activeCell="D10" sqref="D10"/>
    </sheetView>
  </sheetViews>
  <sheetFormatPr defaultColWidth="9" defaultRowHeight="13.2"/>
  <cols>
    <col min="1" max="1" width="7.21875" style="2" customWidth="1"/>
    <col min="2" max="2" width="21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2.44140625" style="2" bestFit="1" customWidth="1"/>
    <col min="17" max="17" width="9.44140625" style="2" bestFit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188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3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9.599999999999994" customHeight="1">
      <c r="A8" s="51" t="s">
        <v>29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9.599999999999994" customHeight="1">
      <c r="A9" s="51" t="s">
        <v>99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9.599999999999994" customHeight="1">
      <c r="A10" s="51" t="s">
        <v>100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9.599999999999994" customHeight="1" thickBot="1">
      <c r="A11" s="51" t="s">
        <v>101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9.599999999999994" customHeight="1" thickBot="1">
      <c r="A12" s="53" t="s">
        <v>102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9.599999999999994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sheetProtection algorithmName="SHA-512" hashValue="37eSpfUJWR5sdYeDMlAgRzODSj7mBHSCYVhnR7hAQIeL+jNpHS25KjfldziuhRYw+C2Q+WXddYrF6+glnOtJww==" saltValue="UW5zkjpnnoDYTdlahQWI7w==" spinCount="100000" sheet="1" objects="1" scenarios="1"/>
  <protectedRanges>
    <protectedRange sqref="B5:G5" name="範囲1"/>
    <protectedRange sqref="B8:D12" name="範囲2"/>
    <protectedRange sqref="H8:H12" name="範囲3"/>
  </protectedRanges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A8FEC5F9-FFC0-4E4D-9670-25090789F00E}">
      <formula1>"有,無"</formula1>
    </dataValidation>
    <dataValidation type="list" allowBlank="1" showInputMessage="1" showErrorMessage="1" sqref="C8:C12" xr:uid="{99F3B603-FC76-48FC-B1BF-7EA09CEDB775}">
      <formula1>$P$16:$P$23</formula1>
    </dataValidation>
    <dataValidation type="list" allowBlank="1" showInputMessage="1" showErrorMessage="1" sqref="E5" xr:uid="{AB26ED37-5A2A-42B1-A985-0D76CDEBF7AC}">
      <formula1>$M$15:$M$49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954D-DD00-4363-83F7-831876098F16}">
  <sheetPr>
    <pageSetUpPr fitToPage="1"/>
  </sheetPr>
  <dimension ref="A2:Q49"/>
  <sheetViews>
    <sheetView view="pageBreakPreview" zoomScale="90" zoomScaleNormal="85" zoomScaleSheetLayoutView="90" workbookViewId="0">
      <selection activeCell="Q8" sqref="P1:Q1048576"/>
    </sheetView>
  </sheetViews>
  <sheetFormatPr defaultColWidth="9" defaultRowHeight="13.2"/>
  <cols>
    <col min="1" max="1" width="7.21875" style="2" customWidth="1"/>
    <col min="2" max="2" width="21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2.44140625" style="2" hidden="1" customWidth="1"/>
    <col min="17" max="17" width="11.4414062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189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4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71.400000000000006" customHeight="1">
      <c r="A8" s="51" t="s">
        <v>30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71.400000000000006" customHeight="1">
      <c r="A9" s="51" t="s">
        <v>103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71.400000000000006" customHeight="1">
      <c r="A10" s="51" t="s">
        <v>104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71.400000000000006" customHeight="1" thickBot="1">
      <c r="A11" s="51" t="s">
        <v>105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71.400000000000006" customHeight="1" thickBot="1">
      <c r="A12" s="53" t="s">
        <v>106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71.400000000000006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protectedRanges>
    <protectedRange sqref="H8:H12" name="範囲3"/>
    <protectedRange sqref="B8:D12" name="範囲2"/>
    <protectedRange sqref="B5:G5" name="範囲1"/>
  </protectedRanges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38BCF2C3-3F1E-4BA2-9F78-944DD4D79792}">
      <formula1>"有,無"</formula1>
    </dataValidation>
    <dataValidation type="list" allowBlank="1" showInputMessage="1" showErrorMessage="1" sqref="E5" xr:uid="{DB990F6A-D8C0-48E9-B6B5-18E0CB2F6EE5}">
      <formula1>$M$15:$M$49</formula1>
    </dataValidation>
    <dataValidation type="list" allowBlank="1" showInputMessage="1" showErrorMessage="1" sqref="C8:C12" xr:uid="{F202EDD9-F333-4312-9803-28BACC76739D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E878-F0A9-4479-85E6-D4CAF7651F2C}">
  <sheetPr>
    <pageSetUpPr fitToPage="1"/>
  </sheetPr>
  <dimension ref="A2:Q49"/>
  <sheetViews>
    <sheetView view="pageBreakPreview" zoomScale="90" zoomScaleNormal="85" zoomScaleSheetLayoutView="90" workbookViewId="0">
      <selection activeCell="R23" sqref="R23"/>
    </sheetView>
  </sheetViews>
  <sheetFormatPr defaultColWidth="9" defaultRowHeight="13.2"/>
  <cols>
    <col min="1" max="1" width="7.21875" style="2" customWidth="1"/>
    <col min="2" max="2" width="22.21875" style="2" customWidth="1"/>
    <col min="3" max="3" width="23.109375" style="2" customWidth="1"/>
    <col min="4" max="4" width="22.88671875" style="2" customWidth="1"/>
    <col min="5" max="5" width="23.21875" style="2" customWidth="1"/>
    <col min="6" max="6" width="25.21875" style="2" customWidth="1"/>
    <col min="7" max="7" width="25.5546875" style="2" customWidth="1"/>
    <col min="8" max="8" width="18.441406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customWidth="1"/>
    <col min="14" max="14" width="17.33203125" style="2" customWidth="1"/>
    <col min="15" max="15" width="23.44140625" style="2" customWidth="1"/>
    <col min="16" max="16" width="24.88671875" style="2" customWidth="1"/>
    <col min="17" max="17" width="18.88671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2" spans="1:17" ht="19.2" customHeight="1">
      <c r="C2" s="110" t="s">
        <v>190</v>
      </c>
      <c r="D2" s="110"/>
      <c r="E2" s="110"/>
      <c r="F2" s="110"/>
      <c r="G2" s="110"/>
      <c r="H2" s="110"/>
      <c r="I2" s="110"/>
    </row>
    <row r="3" spans="1:17" ht="13.8" thickBot="1"/>
    <row r="4" spans="1:17" ht="42.6" customHeight="1" thickBot="1">
      <c r="A4" s="47" t="s">
        <v>13</v>
      </c>
      <c r="B4" s="22" t="s">
        <v>183</v>
      </c>
      <c r="C4" s="23" t="s">
        <v>79</v>
      </c>
      <c r="D4" s="23" t="s">
        <v>80</v>
      </c>
      <c r="E4" s="24" t="s">
        <v>81</v>
      </c>
      <c r="F4" s="23" t="s">
        <v>82</v>
      </c>
      <c r="G4" s="30" t="s">
        <v>83</v>
      </c>
      <c r="H4" s="22" t="s">
        <v>84</v>
      </c>
      <c r="I4" s="30" t="s">
        <v>85</v>
      </c>
      <c r="K4" s="57"/>
    </row>
    <row r="5" spans="1:17" ht="58.2" customHeight="1" thickBot="1">
      <c r="A5" s="48">
        <v>5</v>
      </c>
      <c r="B5" s="70"/>
      <c r="C5" s="69"/>
      <c r="D5" s="69"/>
      <c r="E5" s="69"/>
      <c r="F5" s="71"/>
      <c r="G5" s="72"/>
      <c r="H5" s="74">
        <f>ROUNDUP((G5*0.5),0)</f>
        <v>0</v>
      </c>
      <c r="I5" s="73">
        <v>7400000</v>
      </c>
      <c r="K5" s="57"/>
    </row>
    <row r="6" spans="1:17" ht="13.8" thickBot="1"/>
    <row r="7" spans="1:17" ht="66.75" customHeight="1" thickBot="1">
      <c r="A7" s="22" t="s">
        <v>13</v>
      </c>
      <c r="B7" s="24" t="s">
        <v>38</v>
      </c>
      <c r="C7" s="26" t="s">
        <v>184</v>
      </c>
      <c r="D7" s="23" t="s">
        <v>89</v>
      </c>
      <c r="E7" s="23" t="s">
        <v>21</v>
      </c>
      <c r="F7" s="23" t="s">
        <v>22</v>
      </c>
      <c r="G7" s="23" t="s">
        <v>19</v>
      </c>
      <c r="H7" s="23" t="s">
        <v>178</v>
      </c>
      <c r="I7" s="25" t="s">
        <v>24</v>
      </c>
      <c r="J7" s="57"/>
    </row>
    <row r="8" spans="1:17" ht="69.599999999999994" customHeight="1">
      <c r="A8" s="51" t="s">
        <v>36</v>
      </c>
      <c r="B8" s="59"/>
      <c r="C8" s="61"/>
      <c r="D8" s="49"/>
      <c r="E8" s="3">
        <f>ROUNDDOWN(D8*3/4,-3)</f>
        <v>0</v>
      </c>
      <c r="F8" s="3" t="str">
        <f>IF(C8="","",VLOOKUP(C8,$P$16:$Q$23,2,0))</f>
        <v/>
      </c>
      <c r="G8" s="3">
        <f>IF(F8&gt;E8,E8,F8)</f>
        <v>0</v>
      </c>
      <c r="H8" s="13"/>
      <c r="I8" s="18">
        <f>G8*H8</f>
        <v>0</v>
      </c>
      <c r="J8" s="58"/>
    </row>
    <row r="9" spans="1:17" ht="69.599999999999994" customHeight="1">
      <c r="A9" s="51" t="s">
        <v>107</v>
      </c>
      <c r="B9" s="59"/>
      <c r="C9" s="61"/>
      <c r="D9" s="49"/>
      <c r="E9" s="3">
        <f t="shared" ref="E9:E12" si="0">ROUNDDOWN(D9*3/4,-3)</f>
        <v>0</v>
      </c>
      <c r="F9" s="3" t="str">
        <f>IF(C9="","",VLOOKUP(C9,$P$16:$Q$23,2,0))</f>
        <v/>
      </c>
      <c r="G9" s="3">
        <f t="shared" ref="G9:G12" si="1">IF(F9&gt;E9,E9,F9)</f>
        <v>0</v>
      </c>
      <c r="H9" s="13"/>
      <c r="I9" s="18">
        <f t="shared" ref="I9:I12" si="2">G9*H9</f>
        <v>0</v>
      </c>
      <c r="J9" s="58"/>
    </row>
    <row r="10" spans="1:17" ht="69.599999999999994" customHeight="1">
      <c r="A10" s="51" t="s">
        <v>108</v>
      </c>
      <c r="B10" s="59"/>
      <c r="C10" s="61"/>
      <c r="D10" s="49"/>
      <c r="E10" s="3">
        <f t="shared" si="0"/>
        <v>0</v>
      </c>
      <c r="F10" s="3" t="str">
        <f>IF(C10="","",VLOOKUP(C10,$P$16:$Q$23,2,0))</f>
        <v/>
      </c>
      <c r="G10" s="3">
        <f t="shared" si="1"/>
        <v>0</v>
      </c>
      <c r="H10" s="13"/>
      <c r="I10" s="18">
        <f t="shared" si="2"/>
        <v>0</v>
      </c>
      <c r="J10" s="58"/>
    </row>
    <row r="11" spans="1:17" ht="69.599999999999994" customHeight="1" thickBot="1">
      <c r="A11" s="51" t="s">
        <v>109</v>
      </c>
      <c r="B11" s="59"/>
      <c r="C11" s="61"/>
      <c r="D11" s="49"/>
      <c r="E11" s="3">
        <f t="shared" si="0"/>
        <v>0</v>
      </c>
      <c r="F11" s="3" t="str">
        <f>IF(C11="","",VLOOKUP(C11,$P$16:$Q$23,2,0))</f>
        <v/>
      </c>
      <c r="G11" s="3">
        <f t="shared" si="1"/>
        <v>0</v>
      </c>
      <c r="H11" s="13"/>
      <c r="I11" s="18">
        <f t="shared" si="2"/>
        <v>0</v>
      </c>
      <c r="J11" s="58"/>
    </row>
    <row r="12" spans="1:17" ht="69.599999999999994" customHeight="1" thickBot="1">
      <c r="A12" s="53" t="s">
        <v>110</v>
      </c>
      <c r="B12" s="65"/>
      <c r="C12" s="66"/>
      <c r="D12" s="67"/>
      <c r="E12" s="19">
        <f t="shared" si="0"/>
        <v>0</v>
      </c>
      <c r="F12" s="19" t="str">
        <f>IF(C12="","",VLOOKUP(C12,$P$16:$Q$23,2,0))</f>
        <v/>
      </c>
      <c r="G12" s="19">
        <f t="shared" si="1"/>
        <v>0</v>
      </c>
      <c r="H12" s="68"/>
      <c r="I12" s="20">
        <f t="shared" si="2"/>
        <v>0</v>
      </c>
      <c r="J12" s="21" t="s">
        <v>90</v>
      </c>
    </row>
    <row r="13" spans="1:17" ht="69.599999999999994" customHeight="1" thickBot="1">
      <c r="G13" s="9" t="s">
        <v>1</v>
      </c>
      <c r="H13" s="63">
        <f>SUM(H8:H12)</f>
        <v>0</v>
      </c>
      <c r="I13" s="64">
        <f>SUM(I8:I12)</f>
        <v>0</v>
      </c>
      <c r="J13" s="62">
        <f>IF((I13&lt;I5),I13,I5)</f>
        <v>0</v>
      </c>
    </row>
    <row r="14" spans="1:17" ht="22.2" customHeight="1" thickBot="1">
      <c r="J14" s="1"/>
      <c r="K14" s="1"/>
      <c r="M14" s="2" t="s">
        <v>2</v>
      </c>
    </row>
    <row r="15" spans="1:17" ht="13.2" customHeight="1">
      <c r="H15" s="115" t="s">
        <v>75</v>
      </c>
      <c r="I15" s="121" t="s">
        <v>76</v>
      </c>
      <c r="J15" s="118" t="s">
        <v>77</v>
      </c>
      <c r="L15" s="1"/>
      <c r="M15" s="2" t="s">
        <v>39</v>
      </c>
      <c r="O15" s="2" t="s">
        <v>3</v>
      </c>
      <c r="P15" s="2" t="s">
        <v>6</v>
      </c>
    </row>
    <row r="16" spans="1:17" ht="13.2" customHeight="1">
      <c r="B16" s="124" t="s">
        <v>179</v>
      </c>
      <c r="C16" s="124"/>
      <c r="D16" s="124"/>
      <c r="E16" s="124"/>
      <c r="F16" s="124"/>
      <c r="H16" s="116"/>
      <c r="I16" s="122"/>
      <c r="J16" s="119"/>
      <c r="M16" s="2" t="s">
        <v>40</v>
      </c>
      <c r="O16" s="2" t="s">
        <v>4</v>
      </c>
      <c r="P16" s="2" t="s">
        <v>7</v>
      </c>
      <c r="Q16" s="2">
        <v>1000000</v>
      </c>
    </row>
    <row r="17" spans="2:17" ht="13.2" customHeight="1">
      <c r="B17" s="124"/>
      <c r="C17" s="124"/>
      <c r="D17" s="124"/>
      <c r="E17" s="124"/>
      <c r="F17" s="124"/>
      <c r="H17" s="117"/>
      <c r="I17" s="123"/>
      <c r="J17" s="120"/>
      <c r="M17" s="2" t="s">
        <v>41</v>
      </c>
      <c r="O17" s="2" t="s">
        <v>5</v>
      </c>
      <c r="P17" s="2" t="s">
        <v>9</v>
      </c>
      <c r="Q17" s="2">
        <v>300000</v>
      </c>
    </row>
    <row r="18" spans="2:17" ht="13.2" customHeight="1">
      <c r="B18" s="124"/>
      <c r="C18" s="124"/>
      <c r="D18" s="124"/>
      <c r="E18" s="124"/>
      <c r="F18" s="124"/>
      <c r="H18" s="125" t="str">
        <f>IF((H5&lt;H13),"NG","OK")</f>
        <v>OK</v>
      </c>
      <c r="I18" s="128" t="s">
        <v>20</v>
      </c>
      <c r="J18" s="131"/>
      <c r="M18" s="2" t="s">
        <v>42</v>
      </c>
      <c r="P18" s="2" t="s">
        <v>10</v>
      </c>
      <c r="Q18" s="2">
        <v>300000</v>
      </c>
    </row>
    <row r="19" spans="2:17" ht="13.2" customHeight="1">
      <c r="B19" s="124"/>
      <c r="C19" s="124"/>
      <c r="D19" s="124"/>
      <c r="E19" s="124"/>
      <c r="F19" s="124"/>
      <c r="H19" s="126"/>
      <c r="I19" s="129"/>
      <c r="J19" s="132"/>
      <c r="M19" s="2" t="s">
        <v>43</v>
      </c>
      <c r="P19" s="2" t="s">
        <v>8</v>
      </c>
      <c r="Q19" s="2">
        <v>300000</v>
      </c>
    </row>
    <row r="20" spans="2:17" ht="13.2" customHeight="1" thickBot="1">
      <c r="H20" s="127"/>
      <c r="I20" s="130"/>
      <c r="J20" s="133"/>
      <c r="M20" s="2" t="s">
        <v>44</v>
      </c>
      <c r="P20" s="2" t="s">
        <v>14</v>
      </c>
      <c r="Q20" s="2">
        <v>300000</v>
      </c>
    </row>
    <row r="21" spans="2:17" ht="13.2" customHeight="1">
      <c r="M21" s="2" t="s">
        <v>45</v>
      </c>
      <c r="P21" s="2" t="s">
        <v>11</v>
      </c>
      <c r="Q21" s="2">
        <v>1000000</v>
      </c>
    </row>
    <row r="22" spans="2:17">
      <c r="M22" s="2" t="s">
        <v>46</v>
      </c>
      <c r="P22" s="2" t="s">
        <v>12</v>
      </c>
      <c r="Q22" s="2">
        <v>300000</v>
      </c>
    </row>
    <row r="23" spans="2:17">
      <c r="M23" s="2" t="s">
        <v>47</v>
      </c>
      <c r="P23" s="2" t="s">
        <v>37</v>
      </c>
      <c r="Q23" s="2">
        <v>1000000</v>
      </c>
    </row>
    <row r="24" spans="2:17">
      <c r="M24" s="2" t="s">
        <v>48</v>
      </c>
    </row>
    <row r="25" spans="2:17">
      <c r="M25" s="2" t="s">
        <v>49</v>
      </c>
    </row>
    <row r="26" spans="2:17">
      <c r="M26" s="2" t="s">
        <v>50</v>
      </c>
    </row>
    <row r="27" spans="2:17">
      <c r="M27" s="2" t="s">
        <v>51</v>
      </c>
    </row>
    <row r="28" spans="2:17">
      <c r="M28" s="2" t="s">
        <v>52</v>
      </c>
    </row>
    <row r="29" spans="2:17">
      <c r="M29" s="2" t="s">
        <v>53</v>
      </c>
    </row>
    <row r="30" spans="2:17">
      <c r="M30" s="2" t="s">
        <v>54</v>
      </c>
    </row>
    <row r="31" spans="2:17">
      <c r="M31" s="2" t="s">
        <v>55</v>
      </c>
    </row>
    <row r="32" spans="2:17">
      <c r="M32" s="2" t="s">
        <v>56</v>
      </c>
    </row>
    <row r="33" spans="13:13">
      <c r="M33" s="2" t="s">
        <v>57</v>
      </c>
    </row>
    <row r="34" spans="13:13">
      <c r="M34" s="2" t="s">
        <v>58</v>
      </c>
    </row>
    <row r="35" spans="13:13">
      <c r="M35" s="2" t="s">
        <v>59</v>
      </c>
    </row>
    <row r="36" spans="13:13">
      <c r="M36" s="2" t="s">
        <v>60</v>
      </c>
    </row>
    <row r="37" spans="13:13">
      <c r="M37" s="2" t="s">
        <v>61</v>
      </c>
    </row>
    <row r="38" spans="13:13">
      <c r="M38" s="2" t="s">
        <v>62</v>
      </c>
    </row>
    <row r="39" spans="13:13">
      <c r="M39" s="2" t="s">
        <v>63</v>
      </c>
    </row>
    <row r="40" spans="13:13">
      <c r="M40" s="2" t="s">
        <v>64</v>
      </c>
    </row>
    <row r="41" spans="13:13">
      <c r="M41" s="2" t="s">
        <v>65</v>
      </c>
    </row>
    <row r="42" spans="13:13">
      <c r="M42" s="2" t="s">
        <v>66</v>
      </c>
    </row>
    <row r="43" spans="13:13">
      <c r="M43" s="2" t="s">
        <v>67</v>
      </c>
    </row>
    <row r="44" spans="13:13">
      <c r="M44" s="2" t="s">
        <v>68</v>
      </c>
    </row>
    <row r="45" spans="13:13">
      <c r="M45" s="2" t="s">
        <v>69</v>
      </c>
    </row>
    <row r="46" spans="13:13">
      <c r="M46" s="2" t="s">
        <v>70</v>
      </c>
    </row>
    <row r="47" spans="13:13">
      <c r="M47" s="2" t="s">
        <v>71</v>
      </c>
    </row>
    <row r="48" spans="13:13">
      <c r="M48" s="2" t="s">
        <v>72</v>
      </c>
    </row>
    <row r="49" spans="13:13">
      <c r="M49" s="2" t="s">
        <v>73</v>
      </c>
    </row>
  </sheetData>
  <protectedRanges>
    <protectedRange sqref="H8:H12" name="範囲3"/>
    <protectedRange sqref="B8:D12" name="範囲2"/>
    <protectedRange sqref="B5:G5" name="範囲1"/>
  </protectedRanges>
  <mergeCells count="8">
    <mergeCell ref="C2:I2"/>
    <mergeCell ref="B16:F19"/>
    <mergeCell ref="H15:H17"/>
    <mergeCell ref="I15:I17"/>
    <mergeCell ref="J15:J17"/>
    <mergeCell ref="H18:H20"/>
    <mergeCell ref="I18:I20"/>
    <mergeCell ref="J18:J20"/>
  </mergeCells>
  <phoneticPr fontId="1"/>
  <dataValidations count="3">
    <dataValidation type="list" allowBlank="1" showInputMessage="1" showErrorMessage="1" sqref="F5" xr:uid="{F2C39082-FE5E-43FF-A762-A501C6DEB10D}">
      <formula1>"有,無"</formula1>
    </dataValidation>
    <dataValidation type="list" allowBlank="1" showInputMessage="1" showErrorMessage="1" sqref="E5" xr:uid="{202CC3A2-8BE1-41EC-8C9D-EFA23BC157A8}">
      <formula1>$M$15:$M$49</formula1>
    </dataValidation>
    <dataValidation type="list" allowBlank="1" showInputMessage="1" showErrorMessage="1" sqref="C8:C12" xr:uid="{34F73248-63BC-4DDF-8892-65ED9D411125}">
      <formula1>$P$16:$P$23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介ロボ総表 (記載例)</vt:lpstr>
      <vt:lpstr>個票1 (記載例)</vt:lpstr>
      <vt:lpstr>個票2 (記載例)</vt:lpstr>
      <vt:lpstr>介ロボ総表</vt:lpstr>
      <vt:lpstr>個票1</vt:lpstr>
      <vt:lpstr>個票2</vt:lpstr>
      <vt:lpstr>個票3</vt:lpstr>
      <vt:lpstr>個票4</vt:lpstr>
      <vt:lpstr>個票5</vt:lpstr>
      <vt:lpstr>個票6</vt:lpstr>
      <vt:lpstr>個票7</vt:lpstr>
      <vt:lpstr>個票8</vt:lpstr>
      <vt:lpstr>個票9</vt:lpstr>
      <vt:lpstr>個票10</vt:lpstr>
      <vt:lpstr>県作業用</vt:lpstr>
      <vt:lpstr>介ロボ総表!Print_Area</vt:lpstr>
      <vt:lpstr>'介ロボ総表 (記載例)'!Print_Area</vt:lpstr>
      <vt:lpstr>県作業用!Print_Area</vt:lpstr>
      <vt:lpstr>個票1!Print_Area</vt:lpstr>
      <vt:lpstr>'個票1 (記載例)'!Print_Area</vt:lpstr>
      <vt:lpstr>個票10!Print_Area</vt:lpstr>
      <vt:lpstr>個票2!Print_Area</vt:lpstr>
      <vt:lpstr>'個票2 (記載例)'!Print_Area</vt:lpstr>
      <vt:lpstr>個票3!Print_Area</vt:lpstr>
      <vt:lpstr>個票4!Print_Area</vt:lpstr>
      <vt:lpstr>個票5!Print_Area</vt:lpstr>
      <vt:lpstr>個票6!Print_Area</vt:lpstr>
      <vt:lpstr>個票7!Print_Area</vt:lpstr>
      <vt:lpstr>個票8!Print_Area</vt:lpstr>
      <vt:lpstr>個票9!Print_Area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　</cp:lastModifiedBy>
  <cp:lastPrinted>2024-07-19T04:34:57Z</cp:lastPrinted>
  <dcterms:created xsi:type="dcterms:W3CDTF">2016-07-04T07:08:19Z</dcterms:created>
  <dcterms:modified xsi:type="dcterms:W3CDTF">2024-08-13T00:39:20Z</dcterms:modified>
</cp:coreProperties>
</file>