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stfs04\13050_高齢者福祉課$\02_室班フォルダ\法人支援班\600 補助金関連\604介護テクノロジー定着支援事業\04募集・事前申請\HP用\"/>
    </mc:Choice>
  </mc:AlternateContent>
  <xr:revisionPtr revIDLastSave="0" documentId="13_ncr:1_{4523CCE8-1533-4937-86A0-4AF8343A09BA}" xr6:coauthVersionLast="47" xr6:coauthVersionMax="47" xr10:uidLastSave="{00000000-0000-0000-0000-000000000000}"/>
  <bookViews>
    <workbookView xWindow="-108" yWindow="-108" windowWidth="23256" windowHeight="12456" activeTab="1" xr2:uid="{250C7897-1695-462F-A479-447E0176ECFC}"/>
  </bookViews>
  <sheets>
    <sheet name="一番最初にお読みください" sheetId="10" r:id="rId1"/>
    <sheet name="所要額調書(総表）" sheetId="5" r:id="rId2"/>
    <sheet name="個票1" sheetId="9" r:id="rId3"/>
    <sheet name="個票2" sheetId="12" r:id="rId4"/>
    <sheet name="個票3" sheetId="13" r:id="rId5"/>
    <sheet name="個票4" sheetId="14" r:id="rId6"/>
    <sheet name="個票5" sheetId="15" r:id="rId7"/>
    <sheet name="個票6" sheetId="16" r:id="rId8"/>
    <sheet name="個票7" sheetId="17" r:id="rId9"/>
    <sheet name="個票8" sheetId="18" r:id="rId10"/>
    <sheet name="個票9" sheetId="19" r:id="rId11"/>
    <sheet name="個票10" sheetId="20" r:id="rId12"/>
    <sheet name="作業用一覧" sheetId="11" r:id="rId13"/>
    <sheet name="入力規則リスト" sheetId="4" r:id="rId14"/>
  </sheets>
  <definedNames>
    <definedName name="_xlnm.Print_Area" localSheetId="2">個票1!$A$1:$G$27</definedName>
    <definedName name="_xlnm.Print_Area" localSheetId="11">個票10!$A$1:$G$28</definedName>
    <definedName name="_xlnm.Print_Area" localSheetId="3">個票2!$A$1:$G$28</definedName>
    <definedName name="_xlnm.Print_Area" localSheetId="4">個票3!$A$1:$G$28</definedName>
    <definedName name="_xlnm.Print_Area" localSheetId="5">個票4!$A$1:$G$28</definedName>
    <definedName name="_xlnm.Print_Area" localSheetId="6">個票5!$A$1:$G$28</definedName>
    <definedName name="_xlnm.Print_Area" localSheetId="7">個票6!$A$1:$G$28</definedName>
    <definedName name="_xlnm.Print_Area" localSheetId="8">個票7!$A$1:$G$28</definedName>
    <definedName name="_xlnm.Print_Area" localSheetId="9">個票8!$A$1:$G$28</definedName>
    <definedName name="_xlnm.Print_Area" localSheetId="10">個票9!$A$1:$G$28</definedName>
    <definedName name="_xlnm.Print_Area" localSheetId="1">'所要額調書(総表）'!$A$1:$H$15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1" l="1"/>
  <c r="M13" i="11"/>
  <c r="L13" i="11"/>
  <c r="K13" i="11"/>
  <c r="J13" i="11"/>
  <c r="I13" i="11"/>
  <c r="H13" i="11"/>
  <c r="G13" i="11"/>
  <c r="F13" i="11"/>
  <c r="E13" i="11"/>
  <c r="D13" i="11"/>
  <c r="C13" i="11"/>
  <c r="B13" i="11"/>
  <c r="N12" i="11"/>
  <c r="M12" i="11"/>
  <c r="L12" i="11"/>
  <c r="K12" i="11"/>
  <c r="J12" i="11"/>
  <c r="I12" i="11"/>
  <c r="H12" i="11"/>
  <c r="G12" i="11"/>
  <c r="F12" i="11"/>
  <c r="E12" i="11"/>
  <c r="D12" i="11"/>
  <c r="C12" i="11"/>
  <c r="B12" i="11"/>
  <c r="N11" i="11"/>
  <c r="M11" i="11"/>
  <c r="L11" i="11"/>
  <c r="K11" i="11"/>
  <c r="J11" i="11"/>
  <c r="I11" i="11"/>
  <c r="H11" i="11"/>
  <c r="G11" i="11"/>
  <c r="F11" i="11"/>
  <c r="E11" i="11"/>
  <c r="D11" i="11"/>
  <c r="C11" i="11"/>
  <c r="B11" i="11"/>
  <c r="N10" i="11"/>
  <c r="M10" i="11"/>
  <c r="L10" i="11"/>
  <c r="K10" i="11"/>
  <c r="J10" i="11"/>
  <c r="I10" i="11"/>
  <c r="H10" i="11"/>
  <c r="G10" i="11"/>
  <c r="F10" i="11"/>
  <c r="E10" i="11"/>
  <c r="D10" i="11"/>
  <c r="C10" i="11"/>
  <c r="B10" i="11"/>
  <c r="N9" i="11"/>
  <c r="M9" i="11"/>
  <c r="L9" i="11"/>
  <c r="K9" i="11"/>
  <c r="J9" i="11"/>
  <c r="I9" i="11"/>
  <c r="H9" i="11"/>
  <c r="G9" i="11"/>
  <c r="F9" i="11"/>
  <c r="E9" i="11"/>
  <c r="D9" i="11"/>
  <c r="C9" i="11"/>
  <c r="B9" i="11"/>
  <c r="N8" i="11"/>
  <c r="M8" i="11"/>
  <c r="L8" i="11"/>
  <c r="K8" i="11"/>
  <c r="J8" i="11"/>
  <c r="I8" i="11"/>
  <c r="H8" i="11"/>
  <c r="G8" i="11"/>
  <c r="F8" i="11"/>
  <c r="E8" i="11"/>
  <c r="D8" i="11"/>
  <c r="C8" i="11"/>
  <c r="B8" i="11"/>
  <c r="N7" i="11"/>
  <c r="M7" i="11"/>
  <c r="L7" i="11"/>
  <c r="K7" i="11"/>
  <c r="J7" i="11"/>
  <c r="I7" i="11"/>
  <c r="H7" i="11"/>
  <c r="G7" i="11"/>
  <c r="F7" i="11"/>
  <c r="E7" i="11"/>
  <c r="D7" i="11"/>
  <c r="C7" i="11"/>
  <c r="B7" i="11"/>
  <c r="N6" i="11"/>
  <c r="M6" i="11"/>
  <c r="L6" i="11"/>
  <c r="K6" i="11"/>
  <c r="J6" i="11"/>
  <c r="I6" i="11"/>
  <c r="H6" i="11"/>
  <c r="G6" i="11"/>
  <c r="F6" i="11"/>
  <c r="E6" i="11"/>
  <c r="D6" i="11"/>
  <c r="C6" i="11"/>
  <c r="B6" i="11"/>
  <c r="N5" i="11"/>
  <c r="M5" i="11"/>
  <c r="L5" i="11"/>
  <c r="K5" i="11"/>
  <c r="J5" i="11"/>
  <c r="I5" i="11"/>
  <c r="H5" i="11"/>
  <c r="G5" i="11"/>
  <c r="F5" i="11"/>
  <c r="E5" i="11"/>
  <c r="D5" i="11"/>
  <c r="C5" i="11"/>
  <c r="B5" i="11"/>
  <c r="N4" i="11"/>
  <c r="M4" i="11"/>
  <c r="L4" i="11"/>
  <c r="K4" i="11"/>
  <c r="J4" i="11"/>
  <c r="I4" i="11"/>
  <c r="H4" i="11"/>
  <c r="G4" i="11"/>
  <c r="F4" i="11"/>
  <c r="E4" i="11"/>
  <c r="D4" i="11"/>
  <c r="C4" i="11"/>
  <c r="B4" i="11"/>
  <c r="C11" i="5"/>
  <c r="F26" i="13" l="1"/>
  <c r="C26" i="13"/>
  <c r="D26" i="13" s="1"/>
  <c r="F17" i="13"/>
  <c r="B26" i="13" s="1"/>
  <c r="F3" i="13"/>
  <c r="F26" i="14"/>
  <c r="C26" i="14"/>
  <c r="D26" i="14" s="1"/>
  <c r="F17" i="14"/>
  <c r="B26" i="14" s="1"/>
  <c r="F3" i="14"/>
  <c r="F26" i="15"/>
  <c r="C26" i="15"/>
  <c r="D26" i="15" s="1"/>
  <c r="F17" i="15"/>
  <c r="B26" i="15" s="1"/>
  <c r="F3" i="15"/>
  <c r="F26" i="16"/>
  <c r="C26" i="16"/>
  <c r="D26" i="16" s="1"/>
  <c r="F17" i="16"/>
  <c r="B26" i="16" s="1"/>
  <c r="F3" i="16"/>
  <c r="F26" i="17"/>
  <c r="C26" i="17"/>
  <c r="D26" i="17" s="1"/>
  <c r="F17" i="17"/>
  <c r="B26" i="17" s="1"/>
  <c r="F3" i="17"/>
  <c r="F26" i="18"/>
  <c r="C26" i="18"/>
  <c r="D26" i="18" s="1"/>
  <c r="F17" i="18"/>
  <c r="B26" i="18" s="1"/>
  <c r="F3" i="18"/>
  <c r="F26" i="19"/>
  <c r="C26" i="19"/>
  <c r="D26" i="19" s="1"/>
  <c r="F17" i="19"/>
  <c r="B26" i="19" s="1"/>
  <c r="F3" i="19"/>
  <c r="F26" i="20"/>
  <c r="C26" i="20"/>
  <c r="D26" i="20" s="1"/>
  <c r="F17" i="20"/>
  <c r="B26" i="20" s="1"/>
  <c r="F3" i="20"/>
  <c r="F26" i="12"/>
  <c r="C26" i="12"/>
  <c r="D26" i="12" s="1"/>
  <c r="F17" i="12"/>
  <c r="B26" i="12" s="1"/>
  <c r="F3" i="12"/>
  <c r="F26" i="9"/>
  <c r="G14" i="5"/>
  <c r="G11" i="5"/>
  <c r="B7" i="5"/>
  <c r="F10" i="5"/>
  <c r="B13" i="5"/>
  <c r="F8" i="5"/>
  <c r="B6" i="5"/>
  <c r="D6" i="5"/>
  <c r="B14" i="5"/>
  <c r="E8" i="5"/>
  <c r="B8" i="5"/>
  <c r="B11" i="5"/>
  <c r="E7" i="5"/>
  <c r="E13" i="5"/>
  <c r="G9" i="5"/>
  <c r="D8" i="5"/>
  <c r="E9" i="5"/>
  <c r="C7" i="5"/>
  <c r="F12" i="5"/>
  <c r="F11" i="5"/>
  <c r="D7" i="5"/>
  <c r="C10" i="5"/>
  <c r="D14" i="5"/>
  <c r="F5" i="5"/>
  <c r="D12" i="5"/>
  <c r="B10" i="5"/>
  <c r="D9" i="5"/>
  <c r="G8" i="5"/>
  <c r="C9" i="5"/>
  <c r="G13" i="5"/>
  <c r="C13" i="5"/>
  <c r="F13" i="5"/>
  <c r="D5" i="5"/>
  <c r="B9" i="5"/>
  <c r="G12" i="5"/>
  <c r="B12" i="5"/>
  <c r="G6" i="5"/>
  <c r="B5" i="5"/>
  <c r="D10" i="5"/>
  <c r="E10" i="5"/>
  <c r="C12" i="5"/>
  <c r="C5" i="5"/>
  <c r="E14" i="5"/>
  <c r="F7" i="5"/>
  <c r="E5" i="5"/>
  <c r="E12" i="5"/>
  <c r="D11" i="5"/>
  <c r="C14" i="5"/>
  <c r="F6" i="5"/>
  <c r="C8" i="5"/>
  <c r="E6" i="5"/>
  <c r="C6" i="5"/>
  <c r="G7" i="5"/>
  <c r="F9" i="5"/>
  <c r="D13" i="5"/>
  <c r="G10" i="5"/>
  <c r="F14" i="5"/>
  <c r="E11" i="5"/>
  <c r="G5" i="5"/>
  <c r="E26" i="12" l="1"/>
  <c r="E26" i="19"/>
  <c r="E26" i="17"/>
  <c r="E26" i="15"/>
  <c r="E26" i="13"/>
  <c r="E26" i="20"/>
  <c r="E26" i="18"/>
  <c r="E26" i="14"/>
  <c r="E26" i="16"/>
  <c r="C26" i="9"/>
  <c r="F17" i="9"/>
  <c r="B26" i="9" s="1"/>
  <c r="F3" i="9"/>
  <c r="G26" i="20" l="1"/>
  <c r="G26" i="18"/>
  <c r="G26" i="15"/>
  <c r="G26" i="14"/>
  <c r="G26" i="13"/>
  <c r="G26" i="17"/>
  <c r="G26" i="19"/>
  <c r="G26" i="12"/>
  <c r="G26" i="16"/>
  <c r="D26" i="9"/>
  <c r="E26" i="9" s="1"/>
  <c r="H9" i="5"/>
  <c r="H14" i="5"/>
  <c r="H11" i="5"/>
  <c r="H10" i="5"/>
  <c r="H12" i="5"/>
  <c r="H6" i="5"/>
  <c r="H7" i="5"/>
  <c r="H8" i="5"/>
  <c r="H13" i="5"/>
  <c r="H15" i="5" l="1"/>
  <c r="G26" i="9"/>
  <c r="H5" i="5"/>
</calcChain>
</file>

<file path=xl/sharedStrings.xml><?xml version="1.0" encoding="utf-8"?>
<sst xmlns="http://schemas.openxmlformats.org/spreadsheetml/2006/main" count="521" uniqueCount="115">
  <si>
    <t>サービス種別</t>
    <rPh sb="4" eb="6">
      <t>シュベツ</t>
    </rPh>
    <phoneticPr fontId="1"/>
  </si>
  <si>
    <t>製品名</t>
    <rPh sb="0" eb="3">
      <t>セイヒンメイ</t>
    </rPh>
    <phoneticPr fontId="1"/>
  </si>
  <si>
    <t>導入する機器名等</t>
    <rPh sb="0" eb="2">
      <t>ドウニュウ</t>
    </rPh>
    <rPh sb="4" eb="6">
      <t>キキ</t>
    </rPh>
    <rPh sb="6" eb="7">
      <t>メイ</t>
    </rPh>
    <rPh sb="7" eb="8">
      <t>ナド</t>
    </rPh>
    <phoneticPr fontId="1"/>
  </si>
  <si>
    <t>種類</t>
    <rPh sb="0" eb="2">
      <t>シュルイ</t>
    </rPh>
    <phoneticPr fontId="1"/>
  </si>
  <si>
    <t>補助対象経費</t>
    <rPh sb="0" eb="6">
      <t>ホジョタイショウケイヒ</t>
    </rPh>
    <phoneticPr fontId="1"/>
  </si>
  <si>
    <t>②タブレット、スマートフォン</t>
    <phoneticPr fontId="1"/>
  </si>
  <si>
    <t>②インカム</t>
    <phoneticPr fontId="1"/>
  </si>
  <si>
    <t>⑤バックオフィス業務ソフト</t>
    <rPh sb="8" eb="10">
      <t>ギョウム</t>
    </rPh>
    <phoneticPr fontId="1"/>
  </si>
  <si>
    <t>⑤電子サインシステム</t>
    <rPh sb="1" eb="3">
      <t>デンシ</t>
    </rPh>
    <phoneticPr fontId="1"/>
  </si>
  <si>
    <t>⑤AIを活用したケアプラン原案の作成支援ソフト</t>
    <rPh sb="4" eb="6">
      <t>カツヨウ</t>
    </rPh>
    <rPh sb="13" eb="15">
      <t>ゲンアン</t>
    </rPh>
    <rPh sb="16" eb="20">
      <t>サクセイシエン</t>
    </rPh>
    <phoneticPr fontId="1"/>
  </si>
  <si>
    <t>①介護ソフト（更新、改修も含む）</t>
    <rPh sb="1" eb="3">
      <t>カイゴ</t>
    </rPh>
    <rPh sb="7" eb="9">
      <t>コウシン</t>
    </rPh>
    <rPh sb="10" eb="12">
      <t>カイシュウ</t>
    </rPh>
    <rPh sb="13" eb="14">
      <t>フク</t>
    </rPh>
    <phoneticPr fontId="1"/>
  </si>
  <si>
    <t>④クラウドサービス（当該年度分に限る）</t>
    <rPh sb="10" eb="14">
      <t>トウガイネンド</t>
    </rPh>
    <rPh sb="14" eb="15">
      <t>ブン</t>
    </rPh>
    <rPh sb="16" eb="17">
      <t>カギ</t>
    </rPh>
    <phoneticPr fontId="1"/>
  </si>
  <si>
    <t>④保守・サポート費（当該年度分に限る）</t>
    <rPh sb="1" eb="3">
      <t>ホシュ</t>
    </rPh>
    <rPh sb="8" eb="9">
      <t>ヒ</t>
    </rPh>
    <phoneticPr fontId="1"/>
  </si>
  <si>
    <t>④セキュリティ対策（当該年度分に限る）</t>
    <rPh sb="7" eb="9">
      <t>タイサク</t>
    </rPh>
    <phoneticPr fontId="1"/>
  </si>
  <si>
    <t>④他事業者からの照会等に応じた場合の経費（当該年度分に限る）</t>
    <rPh sb="1" eb="5">
      <t>タジギョウシャ</t>
    </rPh>
    <rPh sb="8" eb="11">
      <t>ショウカイナド</t>
    </rPh>
    <rPh sb="12" eb="13">
      <t>オウ</t>
    </rPh>
    <rPh sb="15" eb="17">
      <t>バアイ</t>
    </rPh>
    <rPh sb="18" eb="20">
      <t>ケイヒ</t>
    </rPh>
    <phoneticPr fontId="1"/>
  </si>
  <si>
    <t>⑤ICTの活用に向けたリテラシーの習得に必要な研修等の経費</t>
    <rPh sb="5" eb="7">
      <t>カツヨウ</t>
    </rPh>
    <rPh sb="8" eb="9">
      <t>ム</t>
    </rPh>
    <rPh sb="17" eb="19">
      <t>シュウトク</t>
    </rPh>
    <rPh sb="20" eb="22">
      <t>ヒツヨウ</t>
    </rPh>
    <rPh sb="23" eb="26">
      <t>ケンシュウナド</t>
    </rPh>
    <rPh sb="27" eb="29">
      <t>ケイヒ</t>
    </rPh>
    <phoneticPr fontId="1"/>
  </si>
  <si>
    <t>③通信環境機器等</t>
    <rPh sb="1" eb="3">
      <t>ツウシン</t>
    </rPh>
    <rPh sb="3" eb="5">
      <t>カンキョウ</t>
    </rPh>
    <rPh sb="5" eb="7">
      <t>キキ</t>
    </rPh>
    <rPh sb="7" eb="8">
      <t>ナド</t>
    </rPh>
    <phoneticPr fontId="1"/>
  </si>
  <si>
    <t>職員数</t>
    <rPh sb="0" eb="3">
      <t>ショクインスウ</t>
    </rPh>
    <phoneticPr fontId="5"/>
  </si>
  <si>
    <t>補助上限額</t>
    <rPh sb="0" eb="2">
      <t>ホジョ</t>
    </rPh>
    <rPh sb="2" eb="5">
      <t>ジョウゲンガク</t>
    </rPh>
    <phoneticPr fontId="5"/>
  </si>
  <si>
    <t>11人～20人</t>
    <rPh sb="2" eb="3">
      <t>ニン</t>
    </rPh>
    <rPh sb="6" eb="7">
      <t>ニン</t>
    </rPh>
    <phoneticPr fontId="5"/>
  </si>
  <si>
    <t>21人～30人</t>
    <rPh sb="2" eb="3">
      <t>ニン</t>
    </rPh>
    <rPh sb="6" eb="7">
      <t>ニン</t>
    </rPh>
    <phoneticPr fontId="5"/>
  </si>
  <si>
    <t>31人以上</t>
    <rPh sb="2" eb="3">
      <t>ニン</t>
    </rPh>
    <rPh sb="3" eb="5">
      <t>イジョウ</t>
    </rPh>
    <phoneticPr fontId="5"/>
  </si>
  <si>
    <t>10人以下</t>
    <rPh sb="2" eb="3">
      <t>ニン</t>
    </rPh>
    <rPh sb="3" eb="5">
      <t>イカ</t>
    </rPh>
    <phoneticPr fontId="5"/>
  </si>
  <si>
    <t>法人名</t>
    <rPh sb="0" eb="2">
      <t>ホウジン</t>
    </rPh>
    <rPh sb="2" eb="3">
      <t>メイ</t>
    </rPh>
    <phoneticPr fontId="1"/>
  </si>
  <si>
    <t>事業所No.</t>
    <rPh sb="0" eb="3">
      <t>ジギョウショ</t>
    </rPh>
    <phoneticPr fontId="1"/>
  </si>
  <si>
    <t>過年度の補助金交付額</t>
    <rPh sb="0" eb="3">
      <t>カネンド</t>
    </rPh>
    <rPh sb="4" eb="7">
      <t>ホジョキン</t>
    </rPh>
    <rPh sb="7" eb="9">
      <t>コウフ</t>
    </rPh>
    <rPh sb="9" eb="10">
      <t>ガク</t>
    </rPh>
    <phoneticPr fontId="1"/>
  </si>
  <si>
    <t>職員数</t>
    <rPh sb="0" eb="3">
      <t>ショクインスウ</t>
    </rPh>
    <phoneticPr fontId="1"/>
  </si>
  <si>
    <t>基準額</t>
    <rPh sb="0" eb="3">
      <t>キジュンガク</t>
    </rPh>
    <phoneticPr fontId="1"/>
  </si>
  <si>
    <t>差し引き基準額
※３の金額があればCから差し引く</t>
    <rPh sb="0" eb="1">
      <t>サ</t>
    </rPh>
    <rPh sb="2" eb="3">
      <t>ヒ</t>
    </rPh>
    <rPh sb="4" eb="6">
      <t>キジュン</t>
    </rPh>
    <rPh sb="6" eb="7">
      <t>ガク</t>
    </rPh>
    <rPh sb="11" eb="13">
      <t>キンガク</t>
    </rPh>
    <rPh sb="20" eb="21">
      <t>サ</t>
    </rPh>
    <rPh sb="22" eb="23">
      <t>ヒ</t>
    </rPh>
    <phoneticPr fontId="1"/>
  </si>
  <si>
    <t>※３</t>
    <phoneticPr fontId="1"/>
  </si>
  <si>
    <t>B</t>
    <phoneticPr fontId="1"/>
  </si>
  <si>
    <t>C</t>
    <phoneticPr fontId="1"/>
  </si>
  <si>
    <t>D</t>
    <phoneticPr fontId="1"/>
  </si>
  <si>
    <t>E</t>
    <phoneticPr fontId="1"/>
  </si>
  <si>
    <t>法人合計</t>
    <rPh sb="0" eb="2">
      <t>ホウジン</t>
    </rPh>
    <rPh sb="2" eb="4">
      <t>ゴウケイ</t>
    </rPh>
    <phoneticPr fontId="1"/>
  </si>
  <si>
    <t>※２　介護予防サービスは、居宅サービス種類に含める（１事業所としてカウント）。施設併設の短期入所サービスは、施設に含める。</t>
    <rPh sb="3" eb="5">
      <t>カイゴ</t>
    </rPh>
    <rPh sb="5" eb="7">
      <t>ヨボウ</t>
    </rPh>
    <rPh sb="13" eb="15">
      <t>キョタク</t>
    </rPh>
    <rPh sb="19" eb="21">
      <t>シュルイ</t>
    </rPh>
    <rPh sb="22" eb="23">
      <t>フク</t>
    </rPh>
    <rPh sb="27" eb="30">
      <t>ジギョウショ</t>
    </rPh>
    <phoneticPr fontId="1"/>
  </si>
  <si>
    <t>介護保険事業所番号</t>
    <rPh sb="0" eb="4">
      <t>カイゴホケン</t>
    </rPh>
    <rPh sb="4" eb="7">
      <t>ジギョウショ</t>
    </rPh>
    <rPh sb="7" eb="9">
      <t>バンゴウ</t>
    </rPh>
    <phoneticPr fontId="1"/>
  </si>
  <si>
    <t>事業所No</t>
    <rPh sb="0" eb="3">
      <t>ジギョウショ</t>
    </rPh>
    <phoneticPr fontId="1"/>
  </si>
  <si>
    <t>事業所名</t>
    <rPh sb="0" eb="3">
      <t>ジギョウショ</t>
    </rPh>
    <rPh sb="3" eb="4">
      <t>メイ</t>
    </rPh>
    <phoneticPr fontId="1"/>
  </si>
  <si>
    <t>サービス種別</t>
    <rPh sb="4" eb="6">
      <t>シュベツ</t>
    </rPh>
    <phoneticPr fontId="1"/>
  </si>
  <si>
    <t>交付割合</t>
    <rPh sb="0" eb="4">
      <t>コウフワリアイ</t>
    </rPh>
    <phoneticPr fontId="1"/>
  </si>
  <si>
    <t>F</t>
    <phoneticPr fontId="1"/>
  </si>
  <si>
    <t>G</t>
    <phoneticPr fontId="1"/>
  </si>
  <si>
    <t>合計A</t>
  </si>
  <si>
    <t>導入事業所所在地</t>
    <rPh sb="0" eb="5">
      <t>ドウニュウジギョウショ</t>
    </rPh>
    <rPh sb="5" eb="8">
      <t>ショザイチ</t>
    </rPh>
    <phoneticPr fontId="1"/>
  </si>
  <si>
    <t>補助率</t>
    <rPh sb="0" eb="3">
      <t>ホジョリツ</t>
    </rPh>
    <phoneticPr fontId="1"/>
  </si>
  <si>
    <t>※１</t>
    <phoneticPr fontId="1"/>
  </si>
  <si>
    <t>※４　申請月における常勤換算方法により算出された人数区分を選択すること。なお、居宅を訪問してサービスを提供する職員
　　（訪問介護員、居宅介護支援専門員等）及び管理者や生活相談員の職員については、実人数としても可。</t>
    <rPh sb="5" eb="6">
      <t>ツキ</t>
    </rPh>
    <rPh sb="26" eb="28">
      <t>クブン</t>
    </rPh>
    <rPh sb="29" eb="31">
      <t>センタク</t>
    </rPh>
    <phoneticPr fontId="1"/>
  </si>
  <si>
    <t>※３　今まで介護サービス事業所導入支援補助金の交付を受けたことのある事業所は交付額を記載すること。</t>
    <rPh sb="3" eb="4">
      <t>イマ</t>
    </rPh>
    <rPh sb="6" eb="8">
      <t>カイゴ</t>
    </rPh>
    <rPh sb="12" eb="15">
      <t>ジギョウショ</t>
    </rPh>
    <rPh sb="15" eb="17">
      <t>ドウニュウ</t>
    </rPh>
    <rPh sb="17" eb="19">
      <t>シエン</t>
    </rPh>
    <rPh sb="19" eb="22">
      <t>ホジョキン</t>
    </rPh>
    <rPh sb="23" eb="25">
      <t>コウフ</t>
    </rPh>
    <rPh sb="26" eb="27">
      <t>ウ</t>
    </rPh>
    <rPh sb="34" eb="37">
      <t>ジギョウショ</t>
    </rPh>
    <rPh sb="38" eb="41">
      <t>コウフガク</t>
    </rPh>
    <rPh sb="42" eb="44">
      <t>キサイ</t>
    </rPh>
    <phoneticPr fontId="1"/>
  </si>
  <si>
    <t>※１　事業所Noには総表の事業所Noとリンクさせること。</t>
    <rPh sb="3" eb="6">
      <t>ジギョウショ</t>
    </rPh>
    <rPh sb="10" eb="12">
      <t>ソウヒョウ</t>
    </rPh>
    <rPh sb="13" eb="16">
      <t>ジギョウショ</t>
    </rPh>
    <phoneticPr fontId="1"/>
  </si>
  <si>
    <t>※５　同じ見積の場合でも導入種類ごとに記入する。</t>
    <rPh sb="3" eb="4">
      <t>オナ</t>
    </rPh>
    <rPh sb="5" eb="7">
      <t>ミツモリ</t>
    </rPh>
    <rPh sb="8" eb="10">
      <t>バアイ</t>
    </rPh>
    <rPh sb="12" eb="16">
      <t>ドウニュウシュルイ</t>
    </rPh>
    <rPh sb="19" eb="21">
      <t>キニュウ</t>
    </rPh>
    <phoneticPr fontId="1"/>
  </si>
  <si>
    <t>補助基本額
A×補助率（千円未満切捨て）</t>
    <rPh sb="2" eb="5">
      <t>キホンガク</t>
    </rPh>
    <rPh sb="8" eb="11">
      <t>ホジョリツ</t>
    </rPh>
    <phoneticPr fontId="1"/>
  </si>
  <si>
    <t>所要額
BとDを比較して低い方の額</t>
    <phoneticPr fontId="1"/>
  </si>
  <si>
    <t>法人名</t>
    <rPh sb="0" eb="3">
      <t>ホウジンメイ</t>
    </rPh>
    <phoneticPr fontId="1"/>
  </si>
  <si>
    <t>介護保険事業者番号</t>
    <rPh sb="0" eb="7">
      <t>カイゴホケンジギョウシャ</t>
    </rPh>
    <rPh sb="7" eb="9">
      <t>バンゴウ</t>
    </rPh>
    <phoneticPr fontId="1"/>
  </si>
  <si>
    <t>導入事業所所在地</t>
    <rPh sb="0" eb="2">
      <t>ドウニュウ</t>
    </rPh>
    <rPh sb="2" eb="5">
      <t>ジギョウショ</t>
    </rPh>
    <rPh sb="5" eb="8">
      <t>ショザイチ</t>
    </rPh>
    <phoneticPr fontId="1"/>
  </si>
  <si>
    <t>補助申請額</t>
    <rPh sb="0" eb="2">
      <t>ホジョ</t>
    </rPh>
    <rPh sb="2" eb="4">
      <t>シンセイ</t>
    </rPh>
    <rPh sb="4" eb="5">
      <t>ガク</t>
    </rPh>
    <phoneticPr fontId="1"/>
  </si>
  <si>
    <t>申請額
E×F</t>
    <rPh sb="0" eb="3">
      <t>シンセイガク</t>
    </rPh>
    <phoneticPr fontId="1"/>
  </si>
  <si>
    <t>※２リストから選択</t>
    <rPh sb="7" eb="9">
      <t>センタク</t>
    </rPh>
    <phoneticPr fontId="1"/>
  </si>
  <si>
    <t>※４リストから選択</t>
    <rPh sb="7" eb="9">
      <t>センタク</t>
    </rPh>
    <phoneticPr fontId="1"/>
  </si>
  <si>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</si>
  <si>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</si>
  <si>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</si>
  <si>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</si>
  <si>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</si>
  <si>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</si>
  <si>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</si>
  <si>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</si>
  <si>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</si>
  <si>
    <t>220_短期入所療養介護（介護老人保健施設）</t>
  </si>
  <si>
    <t>230_短期入所療養介護（介護療養型医療施設）</t>
  </si>
  <si>
    <t>551_短期入所療養介護（介護医療院）</t>
  </si>
  <si>
    <t>320_認知症対応型共同生活介護</t>
  </si>
  <si>
    <t>331_特定施設入居者生活介護（有料老人ホーム）</t>
  </si>
  <si>
    <t>332_特定施設入居者生活介護（軽費老人ホーム）</t>
  </si>
  <si>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</si>
  <si>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</si>
  <si>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</si>
  <si>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</si>
  <si>
    <t>361_地域密着型特定施設入居者生活介護（有料老人ホーム）</t>
  </si>
  <si>
    <t>362_地域密着型特定施設入居者生活介護（軽費老人ホーム</t>
  </si>
  <si>
    <t>364_地域密着型特定施設入居者生活介護（サービス付き高齢者向け住宅）</t>
  </si>
  <si>
    <t>410_特定福祉用具販売</t>
  </si>
  <si>
    <t>430_居宅介護支援</t>
  </si>
  <si>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</si>
  <si>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</si>
  <si>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</si>
  <si>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</si>
  <si>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</si>
  <si>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</si>
  <si>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</si>
  <si>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</si>
  <si>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</si>
  <si>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</si>
  <si>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</si>
  <si>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所要額調書記入方法</t>
    <rPh sb="0" eb="5">
      <t>ショヨウガクチョウショ</t>
    </rPh>
    <rPh sb="5" eb="9">
      <t>キニュウホウホウ</t>
    </rPh>
    <phoneticPr fontId="1"/>
  </si>
  <si>
    <t>※必ずお読みください</t>
    <rPh sb="1" eb="2">
      <t>カナラ</t>
    </rPh>
    <rPh sb="4" eb="5">
      <t>ヨ</t>
    </rPh>
    <phoneticPr fontId="1"/>
  </si>
  <si>
    <r>
      <t>①所要額調書（総表）には右上</t>
    </r>
    <r>
      <rPr>
        <b/>
        <sz val="16"/>
        <color theme="1"/>
        <rFont val="游ゴシック"/>
        <family val="3"/>
        <charset val="128"/>
        <scheme val="minor"/>
      </rPr>
      <t>法人名だけ</t>
    </r>
    <r>
      <rPr>
        <sz val="11"/>
        <color theme="1"/>
        <rFont val="游ゴシック"/>
        <family val="2"/>
        <charset val="128"/>
        <scheme val="minor"/>
      </rPr>
      <t>を記入してください。</t>
    </r>
    <rPh sb="1" eb="6">
      <t>ショヨウガクチョウショ</t>
    </rPh>
    <rPh sb="7" eb="9">
      <t>ソウヒョウ</t>
    </rPh>
    <rPh sb="12" eb="14">
      <t>ミギウエ</t>
    </rPh>
    <rPh sb="14" eb="17">
      <t>ホウジンメイ</t>
    </rPh>
    <rPh sb="20" eb="22">
      <t>キニュウ</t>
    </rPh>
    <phoneticPr fontId="1"/>
  </si>
  <si>
    <t>③個票１～１０に記入した事項が総表に反映されます。</t>
    <rPh sb="1" eb="3">
      <t>コヒョウ</t>
    </rPh>
    <rPh sb="8" eb="10">
      <t>キニュウ</t>
    </rPh>
    <rPh sb="12" eb="14">
      <t>ジコウ</t>
    </rPh>
    <rPh sb="15" eb="17">
      <t>ソウヒョウ</t>
    </rPh>
    <rPh sb="18" eb="20">
      <t>ハンエイ</t>
    </rPh>
    <phoneticPr fontId="1"/>
  </si>
  <si>
    <t>　個票を記入すると</t>
    <rPh sb="1" eb="3">
      <t>コヒョウ</t>
    </rPh>
    <rPh sb="4" eb="6">
      <t>キニュウ</t>
    </rPh>
    <phoneticPr fontId="1"/>
  </si>
  <si>
    <t>総表に反映</t>
    <rPh sb="0" eb="2">
      <t>ソウヒョウ</t>
    </rPh>
    <rPh sb="3" eb="5">
      <t>ハンエイ</t>
    </rPh>
    <phoneticPr fontId="1"/>
  </si>
  <si>
    <r>
      <t>②１法人で１０事業所以上申請する場合は</t>
    </r>
    <r>
      <rPr>
        <b/>
        <sz val="16"/>
        <color theme="1"/>
        <rFont val="游ゴシック"/>
        <family val="3"/>
        <charset val="128"/>
        <scheme val="minor"/>
      </rPr>
      <t>１１事業所目から新しいエクセルを使い</t>
    </r>
    <r>
      <rPr>
        <sz val="11"/>
        <color theme="1"/>
        <rFont val="游ゴシック"/>
        <family val="2"/>
        <charset val="128"/>
        <scheme val="minor"/>
      </rPr>
      <t>記入してください。</t>
    </r>
    <rPh sb="2" eb="4">
      <t>ホウジン</t>
    </rPh>
    <rPh sb="7" eb="10">
      <t>ジギョウショ</t>
    </rPh>
    <rPh sb="10" eb="12">
      <t>イジョウ</t>
    </rPh>
    <rPh sb="12" eb="14">
      <t>シンセイ</t>
    </rPh>
    <rPh sb="16" eb="18">
      <t>バアイ</t>
    </rPh>
    <rPh sb="21" eb="25">
      <t>ジギョウショメ</t>
    </rPh>
    <rPh sb="27" eb="28">
      <t>アタラ</t>
    </rPh>
    <rPh sb="35" eb="36">
      <t>ツカ</t>
    </rPh>
    <rPh sb="37" eb="39">
      <t>キニュウ</t>
    </rPh>
    <phoneticPr fontId="1"/>
  </si>
  <si>
    <t>種類
リストから選択</t>
    <rPh sb="0" eb="2">
      <t>シュルイ</t>
    </rPh>
    <rPh sb="6" eb="8">
      <t>センタク</t>
    </rPh>
    <phoneticPr fontId="1"/>
  </si>
  <si>
    <t>台数
※５</t>
    <rPh sb="0" eb="2">
      <t>ダイスウ</t>
    </rPh>
    <phoneticPr fontId="1"/>
  </si>
  <si>
    <t>（税抜）※６</t>
    <rPh sb="1" eb="3">
      <t>ゼイヌ</t>
    </rPh>
    <phoneticPr fontId="1"/>
  </si>
  <si>
    <t>※５　種類で②タブレット、インカムを選択した場合は、台数を記入する。</t>
    <rPh sb="3" eb="5">
      <t>シュルイ</t>
    </rPh>
    <rPh sb="18" eb="20">
      <t>センタク</t>
    </rPh>
    <rPh sb="22" eb="24">
      <t>バアイ</t>
    </rPh>
    <rPh sb="26" eb="28">
      <t>ダイスウ</t>
    </rPh>
    <rPh sb="29" eb="31">
      <t>キニュウ</t>
    </rPh>
    <phoneticPr fontId="1"/>
  </si>
  <si>
    <t>※６　見積もりの全体額から割引がある場合は任意の導入機器の補助対象経費から割引額を差し引いて記入する。</t>
    <phoneticPr fontId="1"/>
  </si>
  <si>
    <r>
      <t>事業所ごとに</t>
    </r>
    <r>
      <rPr>
        <b/>
        <sz val="14"/>
        <color theme="1"/>
        <rFont val="游ゴシック"/>
        <family val="3"/>
        <charset val="128"/>
        <scheme val="minor"/>
      </rPr>
      <t>オレンジに色付けされたセル</t>
    </r>
    <r>
      <rPr>
        <sz val="12"/>
        <color theme="1"/>
        <rFont val="游ゴシック"/>
        <family val="3"/>
        <charset val="128"/>
        <scheme val="minor"/>
      </rPr>
      <t>について記入してください。</t>
    </r>
    <rPh sb="0" eb="3">
      <t>ジギョウショ</t>
    </rPh>
    <rPh sb="11" eb="13">
      <t>イロヅ</t>
    </rPh>
    <rPh sb="23" eb="25">
      <t>キニュウ</t>
    </rPh>
    <phoneticPr fontId="1"/>
  </si>
  <si>
    <t>導入事業所名</t>
    <phoneticPr fontId="1"/>
  </si>
  <si>
    <t>導入事業所所在地
（千葉県以降を記載）</t>
    <rPh sb="0" eb="5">
      <t>ドウニュウジギョウショ</t>
    </rPh>
    <rPh sb="5" eb="8">
      <t>ショザイチ</t>
    </rPh>
    <phoneticPr fontId="1"/>
  </si>
  <si>
    <t>（別紙１-２）　</t>
    <rPh sb="1" eb="3">
      <t>ベッシ</t>
    </rPh>
    <phoneticPr fontId="1"/>
  </si>
  <si>
    <t>介護保険事業所番号</t>
    <rPh sb="0" eb="2">
      <t>カイゴ</t>
    </rPh>
    <rPh sb="2" eb="4">
      <t>ホケン</t>
    </rPh>
    <rPh sb="4" eb="7">
      <t>ジギョウショ</t>
    </rPh>
    <rPh sb="7" eb="9">
      <t>バンゴウ</t>
    </rPh>
    <phoneticPr fontId="1"/>
  </si>
  <si>
    <r>
      <t>④</t>
    </r>
    <r>
      <rPr>
        <b/>
        <sz val="16"/>
        <color theme="1"/>
        <rFont val="游ゴシック"/>
        <family val="3"/>
        <charset val="128"/>
        <scheme val="minor"/>
      </rPr>
      <t>個票</t>
    </r>
    <r>
      <rPr>
        <sz val="11"/>
        <color theme="1"/>
        <rFont val="游ゴシック"/>
        <family val="2"/>
        <charset val="128"/>
        <scheme val="minor"/>
      </rPr>
      <t>の</t>
    </r>
    <r>
      <rPr>
        <b/>
        <sz val="16"/>
        <color theme="1"/>
        <rFont val="游ゴシック"/>
        <family val="3"/>
        <charset val="128"/>
        <scheme val="minor"/>
      </rPr>
      <t>オレンジ色に色付けされたセルだけ</t>
    </r>
    <r>
      <rPr>
        <sz val="11"/>
        <color theme="1"/>
        <rFont val="游ゴシック"/>
        <family val="2"/>
        <charset val="128"/>
        <scheme val="minor"/>
      </rPr>
      <t>を記入してください。</t>
    </r>
    <rPh sb="1" eb="3">
      <t>コヒョウ</t>
    </rPh>
    <rPh sb="8" eb="9">
      <t>イロ</t>
    </rPh>
    <rPh sb="10" eb="12">
      <t>イロヅ</t>
    </rPh>
    <rPh sb="21" eb="23">
      <t>キニュウ</t>
    </rPh>
    <phoneticPr fontId="1"/>
  </si>
  <si>
    <t>令和６年度　千葉県介護テクノロジー定着支援事業補助金　所要額調書（ＩＣT総表）</t>
    <rPh sb="6" eb="9">
      <t>チバケン</t>
    </rPh>
    <phoneticPr fontId="1"/>
  </si>
  <si>
    <t>令和６年度　千葉県介護テクノロジー定着支援事業補助金　所要額調書（ＩＣT個票）</t>
    <rPh sb="0" eb="2">
      <t>レイワ</t>
    </rPh>
    <rPh sb="3" eb="5">
      <t>ネンド</t>
    </rPh>
    <rPh sb="6" eb="9">
      <t>チバケン</t>
    </rPh>
    <rPh sb="9" eb="11">
      <t>カイゴ</t>
    </rPh>
    <rPh sb="17" eb="23">
      <t>テイチャクシエンジギョウ</t>
    </rPh>
    <rPh sb="23" eb="26">
      <t>ホジョキン</t>
    </rPh>
    <rPh sb="27" eb="29">
      <t>ショヨウ</t>
    </rPh>
    <rPh sb="29" eb="30">
      <t>ガク</t>
    </rPh>
    <rPh sb="30" eb="32">
      <t>チョウショ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</si>
</sst>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11"/>
      <name val="ＭＳ Ｐゴシック"/>
      <family val="3"/>
      <charset val="128"/>
    </font>
    <font>
      <sz val="6"/>
      <name val="ＭＳ Ｐゴシック"/>
      <family val="3"/>
      <charset val="128"/>
    </font>
    <font>
      <sz val="10.5"/>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2"/>
      <name val="游ゴシック"/>
      <family val="3"/>
      <charset val="128"/>
      <scheme val="minor"/>
    </font>
    <font>
      <sz val="11"/>
      <color theme="1"/>
      <name val="ＭＳ Ｐゴシック"/>
      <family val="3"/>
      <charset val="128"/>
    </font>
    <font>
      <sz val="11"/>
      <color theme="1"/>
      <name val="游ゴシック"/>
      <family val="2"/>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4" fillId="0" borderId="0"/>
    <xf numFmtId="38" fontId="4" fillId="0" borderId="0" applyFont="0" applyFill="0" applyBorder="0" applyAlignment="0" applyProtection="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74">
    <xf numFmtId="0" fontId="0" fillId="0" borderId="0" xfId="0">
      <alignment vertical="center"/>
    </xf>
    <xf numFmtId="0" fontId="0" fillId="0" borderId="1" xfId="0" applyBorder="1">
      <alignment vertical="center"/>
    </xf>
    <xf numFmtId="0" fontId="0" fillId="0" borderId="3" xfId="0" applyBorder="1">
      <alignment vertical="center"/>
    </xf>
    <xf numFmtId="0" fontId="4" fillId="0" borderId="0" xfId="1"/>
    <xf numFmtId="38" fontId="0" fillId="0" borderId="0" xfId="2" applyFont="1" applyAlignment="1"/>
    <xf numFmtId="0" fontId="6" fillId="0" borderId="0" xfId="0" applyFont="1">
      <alignment vertical="center"/>
    </xf>
    <xf numFmtId="0" fontId="7" fillId="0" borderId="0" xfId="0" applyFont="1" applyAlignment="1">
      <alignment vertical="center" wrapText="1"/>
    </xf>
    <xf numFmtId="0" fontId="7" fillId="0" borderId="0" xfId="0" applyFont="1">
      <alignment vertical="center"/>
    </xf>
    <xf numFmtId="0" fontId="7" fillId="0" borderId="8" xfId="0" applyFont="1" applyBorder="1">
      <alignment vertical="center"/>
    </xf>
    <xf numFmtId="0" fontId="7" fillId="0" borderId="1" xfId="0" applyFont="1" applyBorder="1" applyAlignment="1">
      <alignment vertical="center" wrapText="1"/>
    </xf>
    <xf numFmtId="0" fontId="7" fillId="0" borderId="4"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horizontal="center" vertical="center" wrapText="1"/>
    </xf>
    <xf numFmtId="0" fontId="7" fillId="0" borderId="1" xfId="0" applyFont="1" applyBorder="1">
      <alignment vertical="center"/>
    </xf>
    <xf numFmtId="0" fontId="7" fillId="3" borderId="1" xfId="0" applyFont="1" applyFill="1" applyBorder="1" applyAlignment="1" applyProtection="1">
      <alignment vertical="center" wrapText="1"/>
      <protection locked="0"/>
    </xf>
    <xf numFmtId="0" fontId="7" fillId="0" borderId="4" xfId="0" applyFont="1" applyBorder="1" applyAlignment="1">
      <alignment horizontal="left" vertical="center" wrapText="1"/>
    </xf>
    <xf numFmtId="0" fontId="7" fillId="0" borderId="2" xfId="0" applyFont="1" applyBorder="1" applyAlignment="1">
      <alignment horizontal="center" vertical="center" wrapText="1"/>
    </xf>
    <xf numFmtId="0" fontId="11" fillId="0" borderId="0" xfId="0" applyFont="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1" xfId="0" applyFont="1" applyBorder="1" applyAlignment="1">
      <alignment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3" borderId="1" xfId="0" applyFont="1" applyFill="1" applyBorder="1">
      <alignment vertical="center"/>
    </xf>
    <xf numFmtId="0" fontId="10" fillId="3" borderId="1" xfId="0" applyFont="1" applyFill="1" applyBorder="1" applyAlignment="1">
      <alignment vertical="center" wrapText="1"/>
    </xf>
    <xf numFmtId="0" fontId="10" fillId="3" borderId="1" xfId="0" applyFont="1" applyFill="1" applyBorder="1" applyProtection="1">
      <alignment vertical="center"/>
      <protection locked="0"/>
    </xf>
    <xf numFmtId="0" fontId="12" fillId="3" borderId="1" xfId="0" applyFont="1" applyFill="1" applyBorder="1">
      <alignment vertical="center"/>
    </xf>
    <xf numFmtId="0" fontId="9" fillId="3" borderId="1" xfId="0" applyFont="1" applyFill="1" applyBorder="1">
      <alignment vertical="center"/>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12" fontId="10" fillId="0" borderId="1" xfId="0" applyNumberFormat="1" applyFont="1" applyBorder="1">
      <alignment vertical="center"/>
    </xf>
    <xf numFmtId="0" fontId="10" fillId="0" borderId="0" xfId="0" applyFo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10" fillId="0" borderId="8" xfId="0" applyFont="1" applyBorder="1">
      <alignment vertical="center"/>
    </xf>
    <xf numFmtId="0" fontId="11" fillId="0" borderId="1" xfId="0" applyFont="1" applyBorder="1" applyAlignment="1">
      <alignment horizontal="center" vertical="center" wrapText="1"/>
    </xf>
    <xf numFmtId="0" fontId="13" fillId="0" borderId="0" xfId="0" applyFont="1">
      <alignment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12" fontId="7" fillId="3" borderId="1" xfId="0" applyNumberFormat="1" applyFont="1" applyFill="1" applyBorder="1" applyAlignment="1" applyProtection="1">
      <alignment vertical="center" wrapText="1"/>
      <protection locked="0"/>
    </xf>
    <xf numFmtId="0" fontId="9" fillId="3" borderId="1" xfId="0" applyFont="1" applyFill="1" applyBorder="1" applyAlignment="1">
      <alignment vertical="center" wrapText="1"/>
    </xf>
    <xf numFmtId="38" fontId="9" fillId="3" borderId="1" xfId="3" applyFont="1" applyFill="1" applyBorder="1">
      <alignment vertical="center"/>
    </xf>
    <xf numFmtId="38" fontId="10" fillId="0" borderId="1" xfId="3" applyFont="1" applyBorder="1">
      <alignment vertical="center"/>
    </xf>
    <xf numFmtId="38" fontId="10" fillId="0" borderId="14" xfId="3" applyFont="1" applyBorder="1">
      <alignment vertical="center"/>
    </xf>
    <xf numFmtId="9" fontId="10" fillId="0" borderId="4" xfId="3" applyNumberFormat="1" applyFont="1" applyBorder="1">
      <alignment vertical="center"/>
    </xf>
    <xf numFmtId="176" fontId="7" fillId="4" borderId="1" xfId="0" applyNumberFormat="1" applyFont="1" applyFill="1" applyBorder="1">
      <alignment vertical="center"/>
    </xf>
    <xf numFmtId="0" fontId="7" fillId="4" borderId="1" xfId="0" applyFont="1" applyFill="1" applyBorder="1" applyAlignment="1" applyProtection="1">
      <alignment vertical="center" wrapText="1"/>
      <protection locked="0"/>
    </xf>
    <xf numFmtId="9" fontId="7" fillId="3" borderId="1" xfId="0" applyNumberFormat="1" applyFont="1" applyFill="1" applyBorder="1" applyAlignment="1" applyProtection="1">
      <alignment vertical="center" wrapText="1"/>
      <protection locked="0"/>
    </xf>
    <xf numFmtId="12" fontId="7" fillId="3" borderId="1" xfId="4" applyNumberFormat="1" applyFont="1" applyFill="1" applyBorder="1">
      <alignment vertical="center"/>
    </xf>
    <xf numFmtId="0" fontId="0" fillId="0" borderId="0" xfId="0" applyAlignment="1">
      <alignment horizontal="center" vertical="center"/>
    </xf>
    <xf numFmtId="0" fontId="0" fillId="3" borderId="0" xfId="0" applyFill="1" applyAlignment="1">
      <alignment horizontal="center" vertical="center"/>
    </xf>
    <xf numFmtId="0" fontId="7" fillId="2" borderId="8" xfId="0" applyFont="1" applyFill="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38" fontId="9" fillId="0" borderId="2" xfId="3" applyFont="1" applyBorder="1" applyAlignment="1">
      <alignment horizontal="center" vertical="center"/>
    </xf>
    <xf numFmtId="38" fontId="9" fillId="0" borderId="6" xfId="3" applyFont="1" applyBorder="1" applyAlignment="1">
      <alignment horizontal="center" vertical="center"/>
    </xf>
    <xf numFmtId="38" fontId="9" fillId="0" borderId="3" xfId="3"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left" vertical="center" wrapText="1"/>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cellXfs>
  <cellStyles count="5">
    <cellStyle name="パーセント" xfId="4" builtinId="5"/>
    <cellStyle name="桁区切り" xfId="3" builtinId="6"/>
    <cellStyle name="桁区切り 2" xfId="2" xr:uid="{C7F30D76-3C46-4F13-A8B2-939307136DAA}"/>
    <cellStyle name="標準" xfId="0" builtinId="0"/>
    <cellStyle name="標準 2 2" xfId="1" xr:uid="{F95146F9-63B3-461D-AD62-0B9C3DF397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3</xdr:row>
      <xdr:rowOff>30480</xdr:rowOff>
    </xdr:from>
    <xdr:to>
      <xdr:col>8</xdr:col>
      <xdr:colOff>381493</xdr:colOff>
      <xdr:row>9</xdr:row>
      <xdr:rowOff>123952</xdr:rowOff>
    </xdr:to>
    <xdr:pic>
      <xdr:nvPicPr>
        <xdr:cNvPr id="2" name="図 1">
          <a:extLst>
            <a:ext uri="{FF2B5EF4-FFF2-40B4-BE49-F238E27FC236}">
              <a16:creationId xmlns:a16="http://schemas.microsoft.com/office/drawing/2014/main" id="{AAB25575-F031-813C-DC30-243B79C0806F}"/>
            </a:ext>
          </a:extLst>
        </xdr:cNvPr>
        <xdr:cNvPicPr>
          <a:picLocks noChangeAspect="1"/>
        </xdr:cNvPicPr>
      </xdr:nvPicPr>
      <xdr:blipFill>
        <a:blip xmlns:r="http://schemas.openxmlformats.org/officeDocument/2006/relationships" r:embed="rId1"/>
        <a:stretch>
          <a:fillRect/>
        </a:stretch>
      </xdr:blipFill>
      <xdr:spPr>
        <a:xfrm>
          <a:off x="60960" y="716280"/>
          <a:ext cx="5685013" cy="1463167"/>
        </a:xfrm>
        <a:prstGeom prst="rect">
          <a:avLst/>
        </a:prstGeom>
        <a:ln w="19050">
          <a:solidFill>
            <a:srgbClr val="0070C0"/>
          </a:solidFill>
        </a:ln>
      </xdr:spPr>
    </xdr:pic>
    <xdr:clientData/>
  </xdr:twoCellAnchor>
  <xdr:twoCellAnchor>
    <xdr:from>
      <xdr:col>7</xdr:col>
      <xdr:colOff>76200</xdr:colOff>
      <xdr:row>2</xdr:row>
      <xdr:rowOff>22860</xdr:rowOff>
    </xdr:from>
    <xdr:to>
      <xdr:col>7</xdr:col>
      <xdr:colOff>518160</xdr:colOff>
      <xdr:row>4</xdr:row>
      <xdr:rowOff>213360</xdr:rowOff>
    </xdr:to>
    <xdr:sp macro="" textlink="">
      <xdr:nvSpPr>
        <xdr:cNvPr id="5" name="矢印: 下 4">
          <a:extLst>
            <a:ext uri="{FF2B5EF4-FFF2-40B4-BE49-F238E27FC236}">
              <a16:creationId xmlns:a16="http://schemas.microsoft.com/office/drawing/2014/main" id="{E6BFCDA9-4504-2FD1-9E13-AD41BBE97864}"/>
            </a:ext>
          </a:extLst>
        </xdr:cNvPr>
        <xdr:cNvSpPr/>
      </xdr:nvSpPr>
      <xdr:spPr>
        <a:xfrm>
          <a:off x="4770120" y="480060"/>
          <a:ext cx="441960" cy="6477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129540</xdr:colOff>
      <xdr:row>12</xdr:row>
      <xdr:rowOff>60961</xdr:rowOff>
    </xdr:from>
    <xdr:to>
      <xdr:col>8</xdr:col>
      <xdr:colOff>228600</xdr:colOff>
      <xdr:row>19</xdr:row>
      <xdr:rowOff>123826</xdr:rowOff>
    </xdr:to>
    <xdr:pic>
      <xdr:nvPicPr>
        <xdr:cNvPr id="6" name="図 5">
          <a:extLst>
            <a:ext uri="{FF2B5EF4-FFF2-40B4-BE49-F238E27FC236}">
              <a16:creationId xmlns:a16="http://schemas.microsoft.com/office/drawing/2014/main" id="{4E21404F-1ED2-C269-42C0-EC95DB16660C}"/>
            </a:ext>
          </a:extLst>
        </xdr:cNvPr>
        <xdr:cNvPicPr>
          <a:picLocks noChangeAspect="1"/>
        </xdr:cNvPicPr>
      </xdr:nvPicPr>
      <xdr:blipFill rotWithShape="1">
        <a:blip xmlns:r="http://schemas.openxmlformats.org/officeDocument/2006/relationships" r:embed="rId2"/>
        <a:srcRect t="4444" b="18198"/>
        <a:stretch/>
      </xdr:blipFill>
      <xdr:spPr>
        <a:xfrm>
          <a:off x="1470660" y="2910841"/>
          <a:ext cx="4122420" cy="1661160"/>
        </a:xfrm>
        <a:prstGeom prst="rect">
          <a:avLst/>
        </a:prstGeom>
        <a:ln>
          <a:solidFill>
            <a:srgbClr val="00B0F0"/>
          </a:solidFill>
        </a:ln>
      </xdr:spPr>
    </xdr:pic>
    <xdr:clientData/>
  </xdr:twoCellAnchor>
  <xdr:twoCellAnchor editAs="oneCell">
    <xdr:from>
      <xdr:col>2</xdr:col>
      <xdr:colOff>121920</xdr:colOff>
      <xdr:row>20</xdr:row>
      <xdr:rowOff>91440</xdr:rowOff>
    </xdr:from>
    <xdr:to>
      <xdr:col>8</xdr:col>
      <xdr:colOff>400541</xdr:colOff>
      <xdr:row>26</xdr:row>
      <xdr:rowOff>114421</xdr:rowOff>
    </xdr:to>
    <xdr:pic>
      <xdr:nvPicPr>
        <xdr:cNvPr id="7" name="図 6">
          <a:extLst>
            <a:ext uri="{FF2B5EF4-FFF2-40B4-BE49-F238E27FC236}">
              <a16:creationId xmlns:a16="http://schemas.microsoft.com/office/drawing/2014/main" id="{C0E1477D-2229-D676-5944-567B7F89F0C3}"/>
            </a:ext>
          </a:extLst>
        </xdr:cNvPr>
        <xdr:cNvPicPr>
          <a:picLocks noChangeAspect="1"/>
        </xdr:cNvPicPr>
      </xdr:nvPicPr>
      <xdr:blipFill>
        <a:blip xmlns:r="http://schemas.openxmlformats.org/officeDocument/2006/relationships" r:embed="rId3"/>
        <a:stretch>
          <a:fillRect/>
        </a:stretch>
      </xdr:blipFill>
      <xdr:spPr>
        <a:xfrm>
          <a:off x="1463040" y="4770120"/>
          <a:ext cx="4305791" cy="1394581"/>
        </a:xfrm>
        <a:prstGeom prst="rect">
          <a:avLst/>
        </a:prstGeom>
        <a:ln>
          <a:solidFill>
            <a:srgbClr val="0070C0"/>
          </a:solidFill>
        </a:ln>
      </xdr:spPr>
    </xdr:pic>
    <xdr:clientData/>
  </xdr:twoCellAnchor>
  <xdr:twoCellAnchor>
    <xdr:from>
      <xdr:col>0</xdr:col>
      <xdr:colOff>586740</xdr:colOff>
      <xdr:row>16</xdr:row>
      <xdr:rowOff>76200</xdr:rowOff>
    </xdr:from>
    <xdr:to>
      <xdr:col>1</xdr:col>
      <xdr:colOff>129540</xdr:colOff>
      <xdr:row>21</xdr:row>
      <xdr:rowOff>182880</xdr:rowOff>
    </xdr:to>
    <xdr:sp macro="" textlink="">
      <xdr:nvSpPr>
        <xdr:cNvPr id="9" name="矢印: 下 8">
          <a:extLst>
            <a:ext uri="{FF2B5EF4-FFF2-40B4-BE49-F238E27FC236}">
              <a16:creationId xmlns:a16="http://schemas.microsoft.com/office/drawing/2014/main" id="{9AA37508-3976-ADE0-EAC5-71F48DA26D8B}"/>
            </a:ext>
          </a:extLst>
        </xdr:cNvPr>
        <xdr:cNvSpPr/>
      </xdr:nvSpPr>
      <xdr:spPr>
        <a:xfrm>
          <a:off x="586740" y="3840480"/>
          <a:ext cx="213360" cy="124968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4F9A-85ED-4C49-931D-B53EFC36013E}">
  <sheetPr>
    <tabColor rgb="FF00B050"/>
    <pageSetUpPr fitToPage="1"/>
  </sheetPr>
  <dimension ref="A1:H28"/>
  <sheetViews>
    <sheetView workbookViewId="0">
      <selection activeCell="A28" sqref="A28:M28"/>
    </sheetView>
  </sheetViews>
  <sheetFormatPr defaultRowHeight="18" x14ac:dyDescent="0.45"/>
  <sheetData>
    <row r="1" spans="1:3" x14ac:dyDescent="0.45">
      <c r="A1" t="s">
        <v>95</v>
      </c>
      <c r="C1" t="s">
        <v>96</v>
      </c>
    </row>
    <row r="3" spans="1:3" ht="26.4" x14ac:dyDescent="0.45">
      <c r="A3" t="s">
        <v>97</v>
      </c>
    </row>
    <row r="11" spans="1:3" ht="26.4" x14ac:dyDescent="0.45">
      <c r="A11" t="s">
        <v>101</v>
      </c>
    </row>
    <row r="12" spans="1:3" x14ac:dyDescent="0.45">
      <c r="A12" t="s">
        <v>98</v>
      </c>
    </row>
    <row r="16" spans="1:3" x14ac:dyDescent="0.45">
      <c r="A16" s="53" t="s">
        <v>99</v>
      </c>
      <c r="B16" s="53"/>
    </row>
    <row r="23" spans="1:8" x14ac:dyDescent="0.45">
      <c r="A23" s="53" t="s">
        <v>100</v>
      </c>
      <c r="B23" s="53"/>
    </row>
    <row r="28" spans="1:8" ht="26.4" x14ac:dyDescent="0.45">
      <c r="A28" s="54" t="s">
        <v>112</v>
      </c>
      <c r="B28" s="54"/>
      <c r="C28" s="54"/>
      <c r="D28" s="54"/>
      <c r="E28" s="54"/>
      <c r="F28" s="54"/>
      <c r="G28" s="54"/>
      <c r="H28" s="54"/>
    </row>
  </sheetData>
  <mergeCells count="3">
    <mergeCell ref="A23:B23"/>
    <mergeCell ref="A16:B16"/>
    <mergeCell ref="A28:H28"/>
  </mergeCells>
  <phoneticPr fontId="1"/>
  <pageMargins left="0.7" right="0.7" top="0.75" bottom="0.75" header="0.3" footer="0.3"/>
  <pageSetup paperSize="9"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5BA14-D121-47E2-9698-175CA2C505EB}">
  <sheetPr>
    <pageSetUpPr fitToPage="1"/>
  </sheetPr>
  <dimension ref="A2:M31"/>
  <sheetViews>
    <sheetView view="pageBreakPreview" zoomScaleNormal="100" zoomScaleSheetLayoutView="100" workbookViewId="0">
      <selection activeCell="A28" sqref="A28:M28"/>
    </sheetView>
  </sheetViews>
  <sheetFormatPr defaultRowHeight="18" x14ac:dyDescent="0.45"/>
  <cols>
    <col min="2" max="2" width="23.8984375" customWidth="1"/>
    <col min="3" max="3" width="20.296875" customWidth="1"/>
    <col min="4" max="4" width="23.296875" customWidth="1"/>
    <col min="5" max="5" width="24.296875" customWidth="1"/>
    <col min="6" max="6" width="18.296875" customWidth="1"/>
    <col min="7" max="7" width="20.8984375" customWidth="1"/>
  </cols>
  <sheetData>
    <row r="2" spans="1:13" ht="41.4" customHeight="1" x14ac:dyDescent="0.45">
      <c r="A2" s="70" t="s">
        <v>114</v>
      </c>
      <c r="B2" s="70"/>
      <c r="C2" s="70"/>
      <c r="D2" s="70"/>
      <c r="E2" s="70"/>
      <c r="F2" s="70"/>
      <c r="G2" s="70"/>
      <c r="H2" s="70"/>
    </row>
    <row r="3" spans="1:13" ht="41.4" customHeight="1" x14ac:dyDescent="0.45">
      <c r="A3" s="17"/>
      <c r="B3" s="17"/>
      <c r="C3" s="17"/>
      <c r="D3" s="17"/>
      <c r="E3" s="39" t="s">
        <v>53</v>
      </c>
      <c r="F3" s="71">
        <f>'所要額調書(総表）'!$G$3</f>
        <v>0</v>
      </c>
      <c r="G3" s="71"/>
      <c r="H3" s="17"/>
    </row>
    <row r="4" spans="1:13" ht="22.8" customHeight="1" x14ac:dyDescent="0.45">
      <c r="A4" s="35" t="s">
        <v>107</v>
      </c>
      <c r="B4" s="35"/>
      <c r="C4" s="35"/>
      <c r="D4" s="35"/>
      <c r="E4" s="35"/>
      <c r="F4" s="35"/>
      <c r="G4" s="35"/>
      <c r="H4" s="35"/>
      <c r="I4" s="35"/>
      <c r="J4" s="35"/>
      <c r="K4" s="35"/>
      <c r="L4" s="35"/>
      <c r="M4" s="35"/>
    </row>
    <row r="5" spans="1:13" ht="22.8" customHeight="1" x14ac:dyDescent="0.45">
      <c r="A5" s="35" t="s">
        <v>49</v>
      </c>
      <c r="B5" s="35"/>
      <c r="C5" s="35"/>
      <c r="D5" s="35"/>
      <c r="E5" s="35"/>
      <c r="F5" s="36"/>
      <c r="G5" s="36"/>
      <c r="H5" s="36"/>
      <c r="I5" s="36"/>
      <c r="J5" s="36"/>
      <c r="K5" s="36"/>
      <c r="L5" s="36"/>
      <c r="M5" s="36"/>
    </row>
    <row r="6" spans="1:13" ht="22.8" customHeight="1" x14ac:dyDescent="0.45">
      <c r="A6" s="69" t="s">
        <v>35</v>
      </c>
      <c r="B6" s="69"/>
      <c r="C6" s="69"/>
      <c r="D6" s="69"/>
      <c r="E6" s="69"/>
      <c r="F6" s="69"/>
      <c r="G6" s="69"/>
      <c r="H6" s="69"/>
      <c r="I6" s="69"/>
      <c r="J6" s="69"/>
      <c r="K6" s="69"/>
      <c r="L6" s="69"/>
      <c r="M6" s="69"/>
    </row>
    <row r="7" spans="1:13" ht="22.8" customHeight="1" x14ac:dyDescent="0.45">
      <c r="A7" s="69" t="s">
        <v>48</v>
      </c>
      <c r="B7" s="69"/>
      <c r="C7" s="69"/>
      <c r="D7" s="69"/>
      <c r="E7" s="69"/>
      <c r="F7" s="69"/>
      <c r="G7" s="69"/>
      <c r="H7" s="69"/>
      <c r="I7" s="69"/>
      <c r="J7" s="69"/>
      <c r="K7" s="69"/>
      <c r="L7" s="69"/>
      <c r="M7" s="69"/>
    </row>
    <row r="8" spans="1:13" ht="34.200000000000003" customHeight="1" x14ac:dyDescent="0.45">
      <c r="A8" s="69" t="s">
        <v>47</v>
      </c>
      <c r="B8" s="69"/>
      <c r="C8" s="69"/>
      <c r="D8" s="69"/>
      <c r="E8" s="69"/>
      <c r="F8" s="69"/>
      <c r="G8" s="69"/>
      <c r="H8" s="37"/>
      <c r="I8" s="37"/>
      <c r="J8" s="37"/>
      <c r="K8" s="37"/>
      <c r="L8" s="37"/>
      <c r="M8" s="37"/>
    </row>
    <row r="9" spans="1:13" ht="22.8" hidden="1" customHeight="1" x14ac:dyDescent="0.45">
      <c r="A9" s="35" t="s">
        <v>50</v>
      </c>
      <c r="B9" s="35"/>
      <c r="C9" s="35"/>
      <c r="D9" s="35"/>
      <c r="E9" s="35"/>
      <c r="F9" s="36"/>
      <c r="G9" s="36"/>
      <c r="H9" s="36"/>
      <c r="I9" s="36"/>
      <c r="J9" s="36"/>
      <c r="K9" s="36"/>
      <c r="L9" s="36"/>
      <c r="M9" s="36"/>
    </row>
    <row r="10" spans="1:13" ht="22.8" customHeight="1" x14ac:dyDescent="0.45">
      <c r="A10" s="35" t="s">
        <v>105</v>
      </c>
      <c r="B10" s="35"/>
      <c r="C10" s="35"/>
      <c r="D10" s="35"/>
      <c r="E10" s="35"/>
      <c r="F10" s="36"/>
      <c r="G10" s="36"/>
      <c r="H10" s="36"/>
      <c r="I10" s="36"/>
      <c r="J10" s="36"/>
      <c r="K10" s="36"/>
      <c r="L10" s="36"/>
      <c r="M10" s="36"/>
    </row>
    <row r="11" spans="1:13" ht="30.6" customHeight="1" x14ac:dyDescent="0.45">
      <c r="A11" s="38" t="s">
        <v>106</v>
      </c>
      <c r="B11" s="38"/>
      <c r="C11" s="38"/>
      <c r="D11" s="38"/>
      <c r="E11" s="38"/>
      <c r="F11" s="36"/>
      <c r="G11" s="36"/>
      <c r="H11" s="36"/>
      <c r="I11" s="36"/>
      <c r="J11" s="36"/>
      <c r="K11" s="36"/>
      <c r="L11" s="36"/>
      <c r="M11" s="36"/>
    </row>
    <row r="12" spans="1:13" ht="48.6" customHeight="1" x14ac:dyDescent="0.45">
      <c r="A12" s="20" t="s">
        <v>37</v>
      </c>
      <c r="B12" s="41" t="s">
        <v>36</v>
      </c>
      <c r="C12" s="41" t="s">
        <v>108</v>
      </c>
      <c r="D12" s="60" t="s">
        <v>44</v>
      </c>
      <c r="E12" s="23" t="s">
        <v>0</v>
      </c>
      <c r="F12" s="23" t="s">
        <v>25</v>
      </c>
      <c r="G12" s="20" t="s">
        <v>26</v>
      </c>
    </row>
    <row r="13" spans="1:13" ht="19.8" x14ac:dyDescent="0.45">
      <c r="A13" s="20" t="s">
        <v>46</v>
      </c>
      <c r="B13" s="42"/>
      <c r="C13" s="42"/>
      <c r="D13" s="61"/>
      <c r="E13" s="24" t="s">
        <v>58</v>
      </c>
      <c r="F13" s="24" t="s">
        <v>29</v>
      </c>
      <c r="G13" s="24" t="s">
        <v>59</v>
      </c>
    </row>
    <row r="14" spans="1:13" ht="51" customHeight="1" x14ac:dyDescent="0.45">
      <c r="A14" s="25">
        <v>8</v>
      </c>
      <c r="B14" s="25"/>
      <c r="C14" s="26"/>
      <c r="D14" s="26"/>
      <c r="E14" s="27"/>
      <c r="F14" s="25"/>
      <c r="G14" s="28"/>
    </row>
    <row r="15" spans="1:13" ht="32.4" customHeight="1" x14ac:dyDescent="0.45">
      <c r="B15" s="62" t="s">
        <v>2</v>
      </c>
      <c r="C15" s="63"/>
      <c r="D15" s="64"/>
      <c r="E15" s="18" t="s">
        <v>4</v>
      </c>
      <c r="F15" s="19" t="s">
        <v>4</v>
      </c>
    </row>
    <row r="16" spans="1:13" ht="39.6" x14ac:dyDescent="0.45">
      <c r="A16" s="2"/>
      <c r="B16" s="20" t="s">
        <v>102</v>
      </c>
      <c r="C16" s="20" t="s">
        <v>1</v>
      </c>
      <c r="D16" s="20" t="s">
        <v>103</v>
      </c>
      <c r="E16" s="21" t="s">
        <v>104</v>
      </c>
      <c r="F16" s="22" t="s">
        <v>43</v>
      </c>
    </row>
    <row r="17" spans="1:13" ht="40.799999999999997" customHeight="1" x14ac:dyDescent="0.45">
      <c r="A17" s="1">
        <v>1</v>
      </c>
      <c r="B17" s="44"/>
      <c r="C17" s="44"/>
      <c r="D17" s="29"/>
      <c r="E17" s="45"/>
      <c r="F17" s="65">
        <f>SUM(E17:E22)</f>
        <v>0</v>
      </c>
    </row>
    <row r="18" spans="1:13" ht="40.799999999999997" customHeight="1" x14ac:dyDescent="0.45">
      <c r="A18" s="1">
        <v>2</v>
      </c>
      <c r="B18" s="44"/>
      <c r="C18" s="44"/>
      <c r="D18" s="29"/>
      <c r="E18" s="45"/>
      <c r="F18" s="66"/>
    </row>
    <row r="19" spans="1:13" ht="40.799999999999997" customHeight="1" x14ac:dyDescent="0.45">
      <c r="A19" s="1">
        <v>3</v>
      </c>
      <c r="B19" s="44"/>
      <c r="C19" s="44"/>
      <c r="D19" s="29"/>
      <c r="E19" s="45"/>
      <c r="F19" s="66"/>
    </row>
    <row r="20" spans="1:13" ht="40.799999999999997" customHeight="1" x14ac:dyDescent="0.45">
      <c r="A20" s="1">
        <v>4</v>
      </c>
      <c r="B20" s="44"/>
      <c r="C20" s="44"/>
      <c r="D20" s="29"/>
      <c r="E20" s="45"/>
      <c r="F20" s="66"/>
    </row>
    <row r="21" spans="1:13" ht="40.799999999999997" customHeight="1" x14ac:dyDescent="0.45">
      <c r="A21" s="1">
        <v>5</v>
      </c>
      <c r="B21" s="44"/>
      <c r="C21" s="44"/>
      <c r="D21" s="29"/>
      <c r="E21" s="45"/>
      <c r="F21" s="66"/>
    </row>
    <row r="22" spans="1:13" ht="40.799999999999997" customHeight="1" x14ac:dyDescent="0.45">
      <c r="A22" s="1">
        <v>6</v>
      </c>
      <c r="B22" s="44"/>
      <c r="C22" s="44"/>
      <c r="D22" s="29"/>
      <c r="E22" s="45"/>
      <c r="F22" s="67"/>
    </row>
    <row r="23" spans="1:13" ht="18.600000000000001" thickBot="1" x14ac:dyDescent="0.5"/>
    <row r="24" spans="1:13" ht="59.4" x14ac:dyDescent="0.45">
      <c r="A24" s="68" t="s">
        <v>45</v>
      </c>
      <c r="B24" s="20" t="s">
        <v>51</v>
      </c>
      <c r="C24" s="30" t="s">
        <v>27</v>
      </c>
      <c r="D24" s="30" t="s">
        <v>28</v>
      </c>
      <c r="E24" s="20" t="s">
        <v>52</v>
      </c>
      <c r="F24" s="31" t="s">
        <v>40</v>
      </c>
      <c r="G24" s="32" t="s">
        <v>57</v>
      </c>
    </row>
    <row r="25" spans="1:13" ht="19.8" x14ac:dyDescent="0.45">
      <c r="A25" s="68"/>
      <c r="B25" s="30" t="s">
        <v>30</v>
      </c>
      <c r="C25" s="30" t="s">
        <v>31</v>
      </c>
      <c r="D25" s="30" t="s">
        <v>32</v>
      </c>
      <c r="E25" s="30" t="s">
        <v>33</v>
      </c>
      <c r="F25" s="31" t="s">
        <v>41</v>
      </c>
      <c r="G25" s="33" t="s">
        <v>42</v>
      </c>
    </row>
    <row r="26" spans="1:13" ht="52.2" customHeight="1" thickBot="1" x14ac:dyDescent="0.5">
      <c r="A26" s="34">
        <v>0.75</v>
      </c>
      <c r="B26" s="46">
        <f>ROUNDDOWN(F17*A26,-3)</f>
        <v>0</v>
      </c>
      <c r="C26" s="46" t="str">
        <f>IFERROR(VLOOKUP(G14,入力規則リスト!$C$2:$D$7,2),"")</f>
        <v/>
      </c>
      <c r="D26" s="46" t="str">
        <f>IFERROR(C26-F14,"")</f>
        <v/>
      </c>
      <c r="E26" s="46">
        <f>MIN(B26,D26)</f>
        <v>0</v>
      </c>
      <c r="F26" s="48">
        <f>作業用一覧!$M$1</f>
        <v>1</v>
      </c>
      <c r="G26" s="47">
        <f>ROUNDUP(E26*F26,-3)</f>
        <v>0</v>
      </c>
    </row>
    <row r="28" spans="1:13" s="7" customFormat="1" ht="21.6" customHeight="1" x14ac:dyDescent="0.45">
      <c r="A28" s="59"/>
      <c r="B28" s="59"/>
      <c r="C28" s="59"/>
      <c r="D28" s="59"/>
      <c r="E28" s="59"/>
      <c r="F28" s="59"/>
      <c r="G28" s="59"/>
      <c r="H28" s="59"/>
      <c r="I28" s="59"/>
      <c r="J28" s="59"/>
      <c r="K28" s="59"/>
      <c r="L28" s="59"/>
      <c r="M28" s="59"/>
    </row>
    <row r="29" spans="1:13" s="7" customFormat="1" ht="21.6" customHeight="1" x14ac:dyDescent="0.45">
      <c r="A29" s="59"/>
      <c r="B29" s="59"/>
      <c r="C29" s="59"/>
      <c r="D29" s="59"/>
      <c r="E29" s="59"/>
      <c r="F29" s="59"/>
      <c r="G29" s="59"/>
      <c r="H29" s="59"/>
      <c r="I29" s="59"/>
      <c r="J29" s="59"/>
      <c r="K29" s="59"/>
      <c r="L29" s="59"/>
      <c r="M29" s="59"/>
    </row>
    <row r="30" spans="1:13" s="7" customFormat="1" ht="21.6" customHeight="1" x14ac:dyDescent="0.45">
      <c r="A30" s="59"/>
      <c r="B30" s="59"/>
      <c r="C30" s="59"/>
      <c r="D30" s="59"/>
      <c r="E30" s="59"/>
      <c r="F30" s="59"/>
      <c r="G30" s="59"/>
      <c r="H30" s="59"/>
      <c r="I30" s="59"/>
      <c r="J30" s="59"/>
      <c r="K30" s="59"/>
      <c r="L30" s="59"/>
      <c r="M30" s="59"/>
    </row>
    <row r="31" spans="1:13" s="7" customFormat="1" ht="36" customHeight="1" x14ac:dyDescent="0.45">
      <c r="A31" s="59"/>
      <c r="B31" s="59"/>
      <c r="C31" s="59"/>
      <c r="D31" s="59"/>
      <c r="E31" s="59"/>
      <c r="F31" s="59"/>
      <c r="G31" s="59"/>
      <c r="H31" s="59"/>
      <c r="I31" s="59"/>
      <c r="J31" s="59"/>
      <c r="K31" s="59"/>
      <c r="L31" s="59"/>
      <c r="M31" s="59"/>
    </row>
  </sheetData>
  <mergeCells count="13">
    <mergeCell ref="A30:M30"/>
    <mergeCell ref="A31:M31"/>
    <mergeCell ref="A6:M6"/>
    <mergeCell ref="A8:G8"/>
    <mergeCell ref="D12:D13"/>
    <mergeCell ref="B15:D15"/>
    <mergeCell ref="F17:F22"/>
    <mergeCell ref="A24:A25"/>
    <mergeCell ref="A2:H2"/>
    <mergeCell ref="F3:G3"/>
    <mergeCell ref="A7:M7"/>
    <mergeCell ref="A28:M28"/>
    <mergeCell ref="A29:M29"/>
  </mergeCells>
  <phoneticPr fontId="1"/>
  <pageMargins left="0.7" right="0.7" top="0.75" bottom="0.75" header="0.3" footer="0.3"/>
  <pageSetup paperSize="9" scale="58"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D34695B7-D243-4048-90DB-3C41581FAB88}">
          <x14:formula1>
            <xm:f>入力規則リスト!$B$3:$B$14</xm:f>
          </x14:formula1>
          <xm:sqref>B17:B22</xm:sqref>
        </x14:dataValidation>
        <x14:dataValidation type="list" allowBlank="1" showInputMessage="1" showErrorMessage="1" xr:uid="{62CF4FBA-CC1C-4BB2-A899-76207EC9D0FC}">
          <x14:formula1>
            <xm:f>入力規則リスト!$F$3:$F$37</xm:f>
          </x14:formula1>
          <xm:sqref>E14</xm:sqref>
        </x14:dataValidation>
        <x14:dataValidation type="list" allowBlank="1" showInputMessage="1" showErrorMessage="1" xr:uid="{E388894A-CE84-4C67-BCA9-4B5D2A6FA8E8}">
          <x14:formula1>
            <xm:f>入力規則リスト!$C$4:$C$7</xm:f>
          </x14:formula1>
          <xm:sqref>G14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A3C1E-670D-4BA5-87C6-F0F3D4C1C5E2}">
  <sheetPr>
    <pageSetUpPr fitToPage="1"/>
  </sheetPr>
  <dimension ref="A2:M31"/>
  <sheetViews>
    <sheetView view="pageBreakPreview" zoomScaleNormal="100" zoomScaleSheetLayoutView="100" workbookViewId="0">
      <selection activeCell="A28" sqref="A28:M28"/>
    </sheetView>
  </sheetViews>
  <sheetFormatPr defaultRowHeight="18" x14ac:dyDescent="0.45"/>
  <cols>
    <col min="2" max="2" width="23.8984375" customWidth="1"/>
    <col min="3" max="3" width="20.296875" customWidth="1"/>
    <col min="4" max="4" width="23.296875" customWidth="1"/>
    <col min="5" max="5" width="24.296875" customWidth="1"/>
    <col min="6" max="6" width="18.296875" customWidth="1"/>
    <col min="7" max="7" width="20.8984375" customWidth="1"/>
  </cols>
  <sheetData>
    <row r="2" spans="1:13" ht="41.4" customHeight="1" x14ac:dyDescent="0.45">
      <c r="A2" s="70" t="s">
        <v>114</v>
      </c>
      <c r="B2" s="70"/>
      <c r="C2" s="70"/>
      <c r="D2" s="70"/>
      <c r="E2" s="70"/>
      <c r="F2" s="70"/>
      <c r="G2" s="70"/>
      <c r="H2" s="70"/>
    </row>
    <row r="3" spans="1:13" ht="41.4" customHeight="1" x14ac:dyDescent="0.45">
      <c r="A3" s="17"/>
      <c r="B3" s="17"/>
      <c r="C3" s="17"/>
      <c r="D3" s="17"/>
      <c r="E3" s="39" t="s">
        <v>53</v>
      </c>
      <c r="F3" s="71">
        <f>'所要額調書(総表）'!$G$3</f>
        <v>0</v>
      </c>
      <c r="G3" s="71"/>
      <c r="H3" s="17"/>
    </row>
    <row r="4" spans="1:13" ht="22.8" customHeight="1" x14ac:dyDescent="0.45">
      <c r="A4" s="35" t="s">
        <v>107</v>
      </c>
      <c r="B4" s="35"/>
      <c r="C4" s="35"/>
      <c r="D4" s="35"/>
      <c r="E4" s="35"/>
      <c r="F4" s="35"/>
      <c r="G4" s="35"/>
      <c r="H4" s="35"/>
      <c r="I4" s="35"/>
      <c r="J4" s="35"/>
      <c r="K4" s="35"/>
      <c r="L4" s="35"/>
      <c r="M4" s="35"/>
    </row>
    <row r="5" spans="1:13" ht="22.8" customHeight="1" x14ac:dyDescent="0.45">
      <c r="A5" s="35" t="s">
        <v>49</v>
      </c>
      <c r="B5" s="35"/>
      <c r="C5" s="35"/>
      <c r="D5" s="35"/>
      <c r="E5" s="35"/>
      <c r="F5" s="36"/>
      <c r="G5" s="36"/>
      <c r="H5" s="36"/>
      <c r="I5" s="36"/>
      <c r="J5" s="36"/>
      <c r="K5" s="36"/>
      <c r="L5" s="36"/>
      <c r="M5" s="36"/>
    </row>
    <row r="6" spans="1:13" ht="22.8" customHeight="1" x14ac:dyDescent="0.45">
      <c r="A6" s="69" t="s">
        <v>35</v>
      </c>
      <c r="B6" s="69"/>
      <c r="C6" s="69"/>
      <c r="D6" s="69"/>
      <c r="E6" s="69"/>
      <c r="F6" s="69"/>
      <c r="G6" s="69"/>
      <c r="H6" s="69"/>
      <c r="I6" s="69"/>
      <c r="J6" s="69"/>
      <c r="K6" s="69"/>
      <c r="L6" s="69"/>
      <c r="M6" s="69"/>
    </row>
    <row r="7" spans="1:13" ht="22.8" customHeight="1" x14ac:dyDescent="0.45">
      <c r="A7" s="69" t="s">
        <v>48</v>
      </c>
      <c r="B7" s="69"/>
      <c r="C7" s="69"/>
      <c r="D7" s="69"/>
      <c r="E7" s="69"/>
      <c r="F7" s="69"/>
      <c r="G7" s="69"/>
      <c r="H7" s="69"/>
      <c r="I7" s="69"/>
      <c r="J7" s="69"/>
      <c r="K7" s="69"/>
      <c r="L7" s="69"/>
      <c r="M7" s="69"/>
    </row>
    <row r="8" spans="1:13" ht="34.200000000000003" customHeight="1" x14ac:dyDescent="0.45">
      <c r="A8" s="69" t="s">
        <v>47</v>
      </c>
      <c r="B8" s="69"/>
      <c r="C8" s="69"/>
      <c r="D8" s="69"/>
      <c r="E8" s="69"/>
      <c r="F8" s="69"/>
      <c r="G8" s="69"/>
      <c r="H8" s="37"/>
      <c r="I8" s="37"/>
      <c r="J8" s="37"/>
      <c r="K8" s="37"/>
      <c r="L8" s="37"/>
      <c r="M8" s="37"/>
    </row>
    <row r="9" spans="1:13" ht="22.8" hidden="1" customHeight="1" x14ac:dyDescent="0.45">
      <c r="A9" s="35" t="s">
        <v>50</v>
      </c>
      <c r="B9" s="35"/>
      <c r="C9" s="35"/>
      <c r="D9" s="35"/>
      <c r="E9" s="35"/>
      <c r="F9" s="36"/>
      <c r="G9" s="36"/>
      <c r="H9" s="36"/>
      <c r="I9" s="36"/>
      <c r="J9" s="36"/>
      <c r="K9" s="36"/>
      <c r="L9" s="36"/>
      <c r="M9" s="36"/>
    </row>
    <row r="10" spans="1:13" ht="22.8" customHeight="1" x14ac:dyDescent="0.45">
      <c r="A10" s="35" t="s">
        <v>105</v>
      </c>
      <c r="B10" s="35"/>
      <c r="C10" s="35"/>
      <c r="D10" s="35"/>
      <c r="E10" s="35"/>
      <c r="F10" s="36"/>
      <c r="G10" s="36"/>
      <c r="H10" s="36"/>
      <c r="I10" s="36"/>
      <c r="J10" s="36"/>
      <c r="K10" s="36"/>
      <c r="L10" s="36"/>
      <c r="M10" s="36"/>
    </row>
    <row r="11" spans="1:13" ht="30.6" customHeight="1" x14ac:dyDescent="0.45">
      <c r="A11" s="38" t="s">
        <v>106</v>
      </c>
      <c r="B11" s="38"/>
      <c r="C11" s="38"/>
      <c r="D11" s="38"/>
      <c r="E11" s="38"/>
      <c r="F11" s="36"/>
      <c r="G11" s="36"/>
      <c r="H11" s="36"/>
      <c r="I11" s="36"/>
      <c r="J11" s="36"/>
      <c r="K11" s="36"/>
      <c r="L11" s="36"/>
      <c r="M11" s="36"/>
    </row>
    <row r="12" spans="1:13" ht="48.6" customHeight="1" x14ac:dyDescent="0.45">
      <c r="A12" s="20" t="s">
        <v>37</v>
      </c>
      <c r="B12" s="41" t="s">
        <v>36</v>
      </c>
      <c r="C12" s="41" t="s">
        <v>108</v>
      </c>
      <c r="D12" s="60" t="s">
        <v>44</v>
      </c>
      <c r="E12" s="23" t="s">
        <v>0</v>
      </c>
      <c r="F12" s="23" t="s">
        <v>25</v>
      </c>
      <c r="G12" s="20" t="s">
        <v>26</v>
      </c>
    </row>
    <row r="13" spans="1:13" ht="19.8" x14ac:dyDescent="0.45">
      <c r="A13" s="20" t="s">
        <v>46</v>
      </c>
      <c r="B13" s="42"/>
      <c r="C13" s="42"/>
      <c r="D13" s="61"/>
      <c r="E13" s="24" t="s">
        <v>58</v>
      </c>
      <c r="F13" s="24" t="s">
        <v>29</v>
      </c>
      <c r="G13" s="24" t="s">
        <v>59</v>
      </c>
    </row>
    <row r="14" spans="1:13" ht="51" customHeight="1" x14ac:dyDescent="0.45">
      <c r="A14" s="25">
        <v>9</v>
      </c>
      <c r="B14" s="25"/>
      <c r="C14" s="26"/>
      <c r="D14" s="26"/>
      <c r="E14" s="27"/>
      <c r="F14" s="25"/>
      <c r="G14" s="28"/>
    </row>
    <row r="15" spans="1:13" ht="32.4" customHeight="1" x14ac:dyDescent="0.45">
      <c r="B15" s="62" t="s">
        <v>2</v>
      </c>
      <c r="C15" s="63"/>
      <c r="D15" s="64"/>
      <c r="E15" s="18" t="s">
        <v>4</v>
      </c>
      <c r="F15" s="19" t="s">
        <v>4</v>
      </c>
    </row>
    <row r="16" spans="1:13" ht="39.6" x14ac:dyDescent="0.45">
      <c r="A16" s="2"/>
      <c r="B16" s="20" t="s">
        <v>102</v>
      </c>
      <c r="C16" s="20" t="s">
        <v>1</v>
      </c>
      <c r="D16" s="20" t="s">
        <v>103</v>
      </c>
      <c r="E16" s="21" t="s">
        <v>104</v>
      </c>
      <c r="F16" s="22" t="s">
        <v>43</v>
      </c>
    </row>
    <row r="17" spans="1:13" ht="40.799999999999997" customHeight="1" x14ac:dyDescent="0.45">
      <c r="A17" s="1">
        <v>1</v>
      </c>
      <c r="B17" s="44"/>
      <c r="C17" s="44"/>
      <c r="D17" s="29"/>
      <c r="E17" s="45"/>
      <c r="F17" s="65">
        <f>SUM(E17:E22)</f>
        <v>0</v>
      </c>
    </row>
    <row r="18" spans="1:13" ht="40.799999999999997" customHeight="1" x14ac:dyDescent="0.45">
      <c r="A18" s="1">
        <v>2</v>
      </c>
      <c r="B18" s="44"/>
      <c r="C18" s="44"/>
      <c r="D18" s="29"/>
      <c r="E18" s="45"/>
      <c r="F18" s="66"/>
    </row>
    <row r="19" spans="1:13" ht="40.799999999999997" customHeight="1" x14ac:dyDescent="0.45">
      <c r="A19" s="1">
        <v>3</v>
      </c>
      <c r="B19" s="44"/>
      <c r="C19" s="44"/>
      <c r="D19" s="29"/>
      <c r="E19" s="45"/>
      <c r="F19" s="66"/>
    </row>
    <row r="20" spans="1:13" ht="40.799999999999997" customHeight="1" x14ac:dyDescent="0.45">
      <c r="A20" s="1">
        <v>4</v>
      </c>
      <c r="B20" s="44"/>
      <c r="C20" s="44"/>
      <c r="D20" s="29"/>
      <c r="E20" s="45"/>
      <c r="F20" s="66"/>
    </row>
    <row r="21" spans="1:13" ht="40.799999999999997" customHeight="1" x14ac:dyDescent="0.45">
      <c r="A21" s="1">
        <v>5</v>
      </c>
      <c r="B21" s="44"/>
      <c r="C21" s="44"/>
      <c r="D21" s="29"/>
      <c r="E21" s="45"/>
      <c r="F21" s="66"/>
    </row>
    <row r="22" spans="1:13" ht="40.799999999999997" customHeight="1" x14ac:dyDescent="0.45">
      <c r="A22" s="1">
        <v>6</v>
      </c>
      <c r="B22" s="44"/>
      <c r="C22" s="44"/>
      <c r="D22" s="29"/>
      <c r="E22" s="45"/>
      <c r="F22" s="67"/>
    </row>
    <row r="23" spans="1:13" ht="18.600000000000001" thickBot="1" x14ac:dyDescent="0.5"/>
    <row r="24" spans="1:13" ht="59.4" x14ac:dyDescent="0.45">
      <c r="A24" s="68" t="s">
        <v>45</v>
      </c>
      <c r="B24" s="20" t="s">
        <v>51</v>
      </c>
      <c r="C24" s="30" t="s">
        <v>27</v>
      </c>
      <c r="D24" s="30" t="s">
        <v>28</v>
      </c>
      <c r="E24" s="20" t="s">
        <v>52</v>
      </c>
      <c r="F24" s="31" t="s">
        <v>40</v>
      </c>
      <c r="G24" s="32" t="s">
        <v>57</v>
      </c>
    </row>
    <row r="25" spans="1:13" ht="19.8" x14ac:dyDescent="0.45">
      <c r="A25" s="68"/>
      <c r="B25" s="30" t="s">
        <v>30</v>
      </c>
      <c r="C25" s="30" t="s">
        <v>31</v>
      </c>
      <c r="D25" s="30" t="s">
        <v>32</v>
      </c>
      <c r="E25" s="30" t="s">
        <v>33</v>
      </c>
      <c r="F25" s="31" t="s">
        <v>41</v>
      </c>
      <c r="G25" s="33" t="s">
        <v>42</v>
      </c>
    </row>
    <row r="26" spans="1:13" ht="52.2" customHeight="1" thickBot="1" x14ac:dyDescent="0.5">
      <c r="A26" s="34">
        <v>0.75</v>
      </c>
      <c r="B26" s="46">
        <f>ROUNDDOWN(F17*A26,-3)</f>
        <v>0</v>
      </c>
      <c r="C26" s="46" t="str">
        <f>IFERROR(VLOOKUP(G14,入力規則リスト!$C$2:$D$7,2),"")</f>
        <v/>
      </c>
      <c r="D26" s="46" t="str">
        <f>IFERROR(C26-F14,"")</f>
        <v/>
      </c>
      <c r="E26" s="46">
        <f>MIN(B26,D26)</f>
        <v>0</v>
      </c>
      <c r="F26" s="48">
        <f>作業用一覧!$M$1</f>
        <v>1</v>
      </c>
      <c r="G26" s="47">
        <f>ROUNDUP(E26*F26,-3)</f>
        <v>0</v>
      </c>
    </row>
    <row r="28" spans="1:13" s="7" customFormat="1" ht="21.6" customHeight="1" x14ac:dyDescent="0.45">
      <c r="A28" s="59"/>
      <c r="B28" s="59"/>
      <c r="C28" s="59"/>
      <c r="D28" s="59"/>
      <c r="E28" s="59"/>
      <c r="F28" s="59"/>
      <c r="G28" s="59"/>
      <c r="H28" s="59"/>
      <c r="I28" s="59"/>
      <c r="J28" s="59"/>
      <c r="K28" s="59"/>
      <c r="L28" s="59"/>
      <c r="M28" s="59"/>
    </row>
    <row r="29" spans="1:13" s="7" customFormat="1" ht="21.6" customHeight="1" x14ac:dyDescent="0.45">
      <c r="A29" s="59"/>
      <c r="B29" s="59"/>
      <c r="C29" s="59"/>
      <c r="D29" s="59"/>
      <c r="E29" s="59"/>
      <c r="F29" s="59"/>
      <c r="G29" s="59"/>
      <c r="H29" s="59"/>
      <c r="I29" s="59"/>
      <c r="J29" s="59"/>
      <c r="K29" s="59"/>
      <c r="L29" s="59"/>
      <c r="M29" s="59"/>
    </row>
    <row r="30" spans="1:13" s="7" customFormat="1" ht="21.6" customHeight="1" x14ac:dyDescent="0.45">
      <c r="A30" s="59"/>
      <c r="B30" s="59"/>
      <c r="C30" s="59"/>
      <c r="D30" s="59"/>
      <c r="E30" s="59"/>
      <c r="F30" s="59"/>
      <c r="G30" s="59"/>
      <c r="H30" s="59"/>
      <c r="I30" s="59"/>
      <c r="J30" s="59"/>
      <c r="K30" s="59"/>
      <c r="L30" s="59"/>
      <c r="M30" s="59"/>
    </row>
    <row r="31" spans="1:13" s="7" customFormat="1" ht="36" customHeight="1" x14ac:dyDescent="0.45">
      <c r="A31" s="59"/>
      <c r="B31" s="59"/>
      <c r="C31" s="59"/>
      <c r="D31" s="59"/>
      <c r="E31" s="59"/>
      <c r="F31" s="59"/>
      <c r="G31" s="59"/>
      <c r="H31" s="59"/>
      <c r="I31" s="59"/>
      <c r="J31" s="59"/>
      <c r="K31" s="59"/>
      <c r="L31" s="59"/>
      <c r="M31" s="59"/>
    </row>
  </sheetData>
  <mergeCells count="13">
    <mergeCell ref="A30:M30"/>
    <mergeCell ref="A31:M31"/>
    <mergeCell ref="A6:M6"/>
    <mergeCell ref="A8:G8"/>
    <mergeCell ref="D12:D13"/>
    <mergeCell ref="B15:D15"/>
    <mergeCell ref="F17:F22"/>
    <mergeCell ref="A24:A25"/>
    <mergeCell ref="A2:H2"/>
    <mergeCell ref="F3:G3"/>
    <mergeCell ref="A7:M7"/>
    <mergeCell ref="A28:M28"/>
    <mergeCell ref="A29:M29"/>
  </mergeCells>
  <phoneticPr fontId="1"/>
  <pageMargins left="0.7" right="0.7" top="0.75" bottom="0.75" header="0.3" footer="0.3"/>
  <pageSetup paperSize="9" scale="58"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E524E60A-480F-48C6-AA9F-E19A9705F6B7}">
          <x14:formula1>
            <xm:f>入力規則リスト!$B$3:$B$14</xm:f>
          </x14:formula1>
          <xm:sqref>B17:B22</xm:sqref>
        </x14:dataValidation>
        <x14:dataValidation type="list" allowBlank="1" showInputMessage="1" showErrorMessage="1" xr:uid="{DD17F5D2-E7F0-4430-B41F-D8F177FCF9A0}">
          <x14:formula1>
            <xm:f>入力規則リスト!$F$3:$F$37</xm:f>
          </x14:formula1>
          <xm:sqref>E14</xm:sqref>
        </x14:dataValidation>
        <x14:dataValidation type="list" allowBlank="1" showInputMessage="1" showErrorMessage="1" xr:uid="{475CE95C-B85A-4807-9167-59DD296AD455}">
          <x14:formula1>
            <xm:f>入力規則リスト!$C$4:$C$7</xm:f>
          </x14:formula1>
          <xm:sqref>G14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E5A70-6B45-4567-911B-351F39EFF3B6}">
  <sheetPr>
    <pageSetUpPr fitToPage="1"/>
  </sheetPr>
  <dimension ref="A2:M31"/>
  <sheetViews>
    <sheetView view="pageBreakPreview" zoomScaleNormal="100" zoomScaleSheetLayoutView="100" workbookViewId="0">
      <selection activeCell="A28" sqref="A28:M28"/>
    </sheetView>
  </sheetViews>
  <sheetFormatPr defaultRowHeight="18" x14ac:dyDescent="0.45"/>
  <cols>
    <col min="2" max="2" width="23.8984375" customWidth="1"/>
    <col min="3" max="3" width="20.296875" customWidth="1"/>
    <col min="4" max="4" width="23.296875" customWidth="1"/>
    <col min="5" max="5" width="24.296875" customWidth="1"/>
    <col min="6" max="6" width="18.296875" customWidth="1"/>
    <col min="7" max="7" width="20.8984375" customWidth="1"/>
  </cols>
  <sheetData>
    <row r="2" spans="1:13" ht="41.4" customHeight="1" x14ac:dyDescent="0.45">
      <c r="A2" s="70" t="s">
        <v>114</v>
      </c>
      <c r="B2" s="70"/>
      <c r="C2" s="70"/>
      <c r="D2" s="70"/>
      <c r="E2" s="70"/>
      <c r="F2" s="70"/>
      <c r="G2" s="70"/>
      <c r="H2" s="70"/>
    </row>
    <row r="3" spans="1:13" ht="41.4" customHeight="1" x14ac:dyDescent="0.45">
      <c r="A3" s="17"/>
      <c r="B3" s="17"/>
      <c r="C3" s="17"/>
      <c r="D3" s="17"/>
      <c r="E3" s="39" t="s">
        <v>53</v>
      </c>
      <c r="F3" s="71">
        <f>'所要額調書(総表）'!$G$3</f>
        <v>0</v>
      </c>
      <c r="G3" s="71"/>
      <c r="H3" s="17"/>
    </row>
    <row r="4" spans="1:13" ht="22.8" customHeight="1" x14ac:dyDescent="0.45">
      <c r="A4" s="35" t="s">
        <v>107</v>
      </c>
      <c r="B4" s="35"/>
      <c r="C4" s="35"/>
      <c r="D4" s="35"/>
      <c r="E4" s="35"/>
      <c r="F4" s="35"/>
      <c r="G4" s="35"/>
      <c r="H4" s="35"/>
      <c r="I4" s="35"/>
      <c r="J4" s="35"/>
      <c r="K4" s="35"/>
      <c r="L4" s="35"/>
      <c r="M4" s="35"/>
    </row>
    <row r="5" spans="1:13" ht="22.8" customHeight="1" x14ac:dyDescent="0.45">
      <c r="A5" s="35" t="s">
        <v>49</v>
      </c>
      <c r="B5" s="35"/>
      <c r="C5" s="35"/>
      <c r="D5" s="35"/>
      <c r="E5" s="35"/>
      <c r="F5" s="36"/>
      <c r="G5" s="36"/>
      <c r="H5" s="36"/>
      <c r="I5" s="36"/>
      <c r="J5" s="36"/>
      <c r="K5" s="36"/>
      <c r="L5" s="36"/>
      <c r="M5" s="36"/>
    </row>
    <row r="6" spans="1:13" ht="22.8" customHeight="1" x14ac:dyDescent="0.45">
      <c r="A6" s="69" t="s">
        <v>35</v>
      </c>
      <c r="B6" s="69"/>
      <c r="C6" s="69"/>
      <c r="D6" s="69"/>
      <c r="E6" s="69"/>
      <c r="F6" s="69"/>
      <c r="G6" s="69"/>
      <c r="H6" s="69"/>
      <c r="I6" s="69"/>
      <c r="J6" s="69"/>
      <c r="K6" s="69"/>
      <c r="L6" s="69"/>
      <c r="M6" s="69"/>
    </row>
    <row r="7" spans="1:13" ht="22.8" customHeight="1" x14ac:dyDescent="0.45">
      <c r="A7" s="69" t="s">
        <v>48</v>
      </c>
      <c r="B7" s="69"/>
      <c r="C7" s="69"/>
      <c r="D7" s="69"/>
      <c r="E7" s="69"/>
      <c r="F7" s="69"/>
      <c r="G7" s="69"/>
      <c r="H7" s="69"/>
      <c r="I7" s="69"/>
      <c r="J7" s="69"/>
      <c r="K7" s="69"/>
      <c r="L7" s="69"/>
      <c r="M7" s="69"/>
    </row>
    <row r="8" spans="1:13" ht="34.200000000000003" customHeight="1" x14ac:dyDescent="0.45">
      <c r="A8" s="69" t="s">
        <v>47</v>
      </c>
      <c r="B8" s="69"/>
      <c r="C8" s="69"/>
      <c r="D8" s="69"/>
      <c r="E8" s="69"/>
      <c r="F8" s="69"/>
      <c r="G8" s="69"/>
      <c r="H8" s="37"/>
      <c r="I8" s="37"/>
      <c r="J8" s="37"/>
      <c r="K8" s="37"/>
      <c r="L8" s="37"/>
      <c r="M8" s="37"/>
    </row>
    <row r="9" spans="1:13" ht="22.8" hidden="1" customHeight="1" x14ac:dyDescent="0.45">
      <c r="A9" s="35" t="s">
        <v>50</v>
      </c>
      <c r="B9" s="35"/>
      <c r="C9" s="35"/>
      <c r="D9" s="35"/>
      <c r="E9" s="35"/>
      <c r="F9" s="36"/>
      <c r="G9" s="36"/>
      <c r="H9" s="36"/>
      <c r="I9" s="36"/>
      <c r="J9" s="36"/>
      <c r="K9" s="36"/>
      <c r="L9" s="36"/>
      <c r="M9" s="36"/>
    </row>
    <row r="10" spans="1:13" ht="22.8" customHeight="1" x14ac:dyDescent="0.45">
      <c r="A10" s="35" t="s">
        <v>105</v>
      </c>
      <c r="B10" s="35"/>
      <c r="C10" s="35"/>
      <c r="D10" s="35"/>
      <c r="E10" s="35"/>
      <c r="F10" s="36"/>
      <c r="G10" s="36"/>
      <c r="H10" s="36"/>
      <c r="I10" s="36"/>
      <c r="J10" s="36"/>
      <c r="K10" s="36"/>
      <c r="L10" s="36"/>
      <c r="M10" s="36"/>
    </row>
    <row r="11" spans="1:13" ht="30.6" customHeight="1" x14ac:dyDescent="0.45">
      <c r="A11" s="38" t="s">
        <v>106</v>
      </c>
      <c r="B11" s="38"/>
      <c r="C11" s="38"/>
      <c r="D11" s="38"/>
      <c r="E11" s="38"/>
      <c r="F11" s="36"/>
      <c r="G11" s="36"/>
      <c r="H11" s="36"/>
      <c r="I11" s="36"/>
      <c r="J11" s="36"/>
      <c r="K11" s="36"/>
      <c r="L11" s="36"/>
      <c r="M11" s="36"/>
    </row>
    <row r="12" spans="1:13" ht="48.6" customHeight="1" x14ac:dyDescent="0.45">
      <c r="A12" s="20" t="s">
        <v>37</v>
      </c>
      <c r="B12" s="41" t="s">
        <v>36</v>
      </c>
      <c r="C12" s="41" t="s">
        <v>108</v>
      </c>
      <c r="D12" s="60" t="s">
        <v>44</v>
      </c>
      <c r="E12" s="23" t="s">
        <v>0</v>
      </c>
      <c r="F12" s="23" t="s">
        <v>25</v>
      </c>
      <c r="G12" s="20" t="s">
        <v>26</v>
      </c>
    </row>
    <row r="13" spans="1:13" ht="19.8" x14ac:dyDescent="0.45">
      <c r="A13" s="20" t="s">
        <v>46</v>
      </c>
      <c r="B13" s="42"/>
      <c r="C13" s="42"/>
      <c r="D13" s="61"/>
      <c r="E13" s="24" t="s">
        <v>58</v>
      </c>
      <c r="F13" s="24" t="s">
        <v>29</v>
      </c>
      <c r="G13" s="24" t="s">
        <v>59</v>
      </c>
    </row>
    <row r="14" spans="1:13" ht="51" customHeight="1" x14ac:dyDescent="0.45">
      <c r="A14" s="25">
        <v>10</v>
      </c>
      <c r="B14" s="25"/>
      <c r="C14" s="26"/>
      <c r="D14" s="26"/>
      <c r="E14" s="27"/>
      <c r="F14" s="25"/>
      <c r="G14" s="28"/>
    </row>
    <row r="15" spans="1:13" ht="32.4" customHeight="1" x14ac:dyDescent="0.45">
      <c r="B15" s="62" t="s">
        <v>2</v>
      </c>
      <c r="C15" s="63"/>
      <c r="D15" s="64"/>
      <c r="E15" s="18" t="s">
        <v>4</v>
      </c>
      <c r="F15" s="19" t="s">
        <v>4</v>
      </c>
    </row>
    <row r="16" spans="1:13" ht="39.6" x14ac:dyDescent="0.45">
      <c r="A16" s="2"/>
      <c r="B16" s="20" t="s">
        <v>102</v>
      </c>
      <c r="C16" s="20" t="s">
        <v>1</v>
      </c>
      <c r="D16" s="20" t="s">
        <v>103</v>
      </c>
      <c r="E16" s="21" t="s">
        <v>104</v>
      </c>
      <c r="F16" s="22" t="s">
        <v>43</v>
      </c>
    </row>
    <row r="17" spans="1:13" ht="40.799999999999997" customHeight="1" x14ac:dyDescent="0.45">
      <c r="A17" s="1">
        <v>1</v>
      </c>
      <c r="B17" s="44"/>
      <c r="C17" s="44"/>
      <c r="D17" s="29"/>
      <c r="E17" s="45"/>
      <c r="F17" s="65">
        <f>SUM(E17:E22)</f>
        <v>0</v>
      </c>
    </row>
    <row r="18" spans="1:13" ht="40.799999999999997" customHeight="1" x14ac:dyDescent="0.45">
      <c r="A18" s="1">
        <v>2</v>
      </c>
      <c r="B18" s="44"/>
      <c r="C18" s="44"/>
      <c r="D18" s="29"/>
      <c r="E18" s="45"/>
      <c r="F18" s="66"/>
    </row>
    <row r="19" spans="1:13" ht="40.799999999999997" customHeight="1" x14ac:dyDescent="0.45">
      <c r="A19" s="1">
        <v>3</v>
      </c>
      <c r="B19" s="44"/>
      <c r="C19" s="44"/>
      <c r="D19" s="29"/>
      <c r="E19" s="45"/>
      <c r="F19" s="66"/>
    </row>
    <row r="20" spans="1:13" ht="40.799999999999997" customHeight="1" x14ac:dyDescent="0.45">
      <c r="A20" s="1">
        <v>4</v>
      </c>
      <c r="B20" s="44"/>
      <c r="C20" s="44"/>
      <c r="D20" s="29"/>
      <c r="E20" s="45"/>
      <c r="F20" s="66"/>
    </row>
    <row r="21" spans="1:13" ht="40.799999999999997" customHeight="1" x14ac:dyDescent="0.45">
      <c r="A21" s="1">
        <v>5</v>
      </c>
      <c r="B21" s="44"/>
      <c r="C21" s="44"/>
      <c r="D21" s="29"/>
      <c r="E21" s="45"/>
      <c r="F21" s="66"/>
    </row>
    <row r="22" spans="1:13" ht="40.799999999999997" customHeight="1" x14ac:dyDescent="0.45">
      <c r="A22" s="1">
        <v>6</v>
      </c>
      <c r="B22" s="44"/>
      <c r="C22" s="44"/>
      <c r="D22" s="29"/>
      <c r="E22" s="45"/>
      <c r="F22" s="67"/>
    </row>
    <row r="23" spans="1:13" ht="18.600000000000001" thickBot="1" x14ac:dyDescent="0.5"/>
    <row r="24" spans="1:13" ht="59.4" x14ac:dyDescent="0.45">
      <c r="A24" s="68" t="s">
        <v>45</v>
      </c>
      <c r="B24" s="20" t="s">
        <v>51</v>
      </c>
      <c r="C24" s="30" t="s">
        <v>27</v>
      </c>
      <c r="D24" s="30" t="s">
        <v>28</v>
      </c>
      <c r="E24" s="20" t="s">
        <v>52</v>
      </c>
      <c r="F24" s="31" t="s">
        <v>40</v>
      </c>
      <c r="G24" s="32" t="s">
        <v>57</v>
      </c>
    </row>
    <row r="25" spans="1:13" ht="19.8" x14ac:dyDescent="0.45">
      <c r="A25" s="68"/>
      <c r="B25" s="30" t="s">
        <v>30</v>
      </c>
      <c r="C25" s="30" t="s">
        <v>31</v>
      </c>
      <c r="D25" s="30" t="s">
        <v>32</v>
      </c>
      <c r="E25" s="30" t="s">
        <v>33</v>
      </c>
      <c r="F25" s="31" t="s">
        <v>41</v>
      </c>
      <c r="G25" s="33" t="s">
        <v>42</v>
      </c>
    </row>
    <row r="26" spans="1:13" ht="52.2" customHeight="1" thickBot="1" x14ac:dyDescent="0.5">
      <c r="A26" s="34">
        <v>0.75</v>
      </c>
      <c r="B26" s="46">
        <f>ROUNDDOWN(F17*A26,-3)</f>
        <v>0</v>
      </c>
      <c r="C26" s="46" t="str">
        <f>IFERROR(VLOOKUP(G14,入力規則リスト!$C$2:$D$7,2),"")</f>
        <v/>
      </c>
      <c r="D26" s="46" t="str">
        <f>IFERROR(C26-F14,"")</f>
        <v/>
      </c>
      <c r="E26" s="46">
        <f>MIN(B26,D26)</f>
        <v>0</v>
      </c>
      <c r="F26" s="48">
        <f>作業用一覧!$M$1</f>
        <v>1</v>
      </c>
      <c r="G26" s="47">
        <f>ROUNDUP(E26*F26,-3)</f>
        <v>0</v>
      </c>
    </row>
    <row r="28" spans="1:13" s="7" customFormat="1" ht="21.6" customHeight="1" x14ac:dyDescent="0.45">
      <c r="A28" s="59"/>
      <c r="B28" s="59"/>
      <c r="C28" s="59"/>
      <c r="D28" s="59"/>
      <c r="E28" s="59"/>
      <c r="F28" s="59"/>
      <c r="G28" s="59"/>
      <c r="H28" s="59"/>
      <c r="I28" s="59"/>
      <c r="J28" s="59"/>
      <c r="K28" s="59"/>
      <c r="L28" s="59"/>
      <c r="M28" s="59"/>
    </row>
    <row r="29" spans="1:13" s="7" customFormat="1" ht="21.6" customHeight="1" x14ac:dyDescent="0.45">
      <c r="A29" s="59"/>
      <c r="B29" s="59"/>
      <c r="C29" s="59"/>
      <c r="D29" s="59"/>
      <c r="E29" s="59"/>
      <c r="F29" s="59"/>
      <c r="G29" s="59"/>
      <c r="H29" s="59"/>
      <c r="I29" s="59"/>
      <c r="J29" s="59"/>
      <c r="K29" s="59"/>
      <c r="L29" s="59"/>
      <c r="M29" s="59"/>
    </row>
    <row r="30" spans="1:13" s="7" customFormat="1" ht="21.6" customHeight="1" x14ac:dyDescent="0.45">
      <c r="A30" s="59"/>
      <c r="B30" s="59"/>
      <c r="C30" s="59"/>
      <c r="D30" s="59"/>
      <c r="E30" s="59"/>
      <c r="F30" s="59"/>
      <c r="G30" s="59"/>
      <c r="H30" s="59"/>
      <c r="I30" s="59"/>
      <c r="J30" s="59"/>
      <c r="K30" s="59"/>
      <c r="L30" s="59"/>
      <c r="M30" s="59"/>
    </row>
    <row r="31" spans="1:13" s="7" customFormat="1" ht="36" customHeight="1" x14ac:dyDescent="0.45">
      <c r="A31" s="59"/>
      <c r="B31" s="59"/>
      <c r="C31" s="59"/>
      <c r="D31" s="59"/>
      <c r="E31" s="59"/>
      <c r="F31" s="59"/>
      <c r="G31" s="59"/>
      <c r="H31" s="59"/>
      <c r="I31" s="59"/>
      <c r="J31" s="59"/>
      <c r="K31" s="59"/>
      <c r="L31" s="59"/>
      <c r="M31" s="59"/>
    </row>
  </sheetData>
  <mergeCells count="13">
    <mergeCell ref="A30:M30"/>
    <mergeCell ref="A31:M31"/>
    <mergeCell ref="A6:M6"/>
    <mergeCell ref="A8:G8"/>
    <mergeCell ref="D12:D13"/>
    <mergeCell ref="B15:D15"/>
    <mergeCell ref="F17:F22"/>
    <mergeCell ref="A24:A25"/>
    <mergeCell ref="A2:H2"/>
    <mergeCell ref="F3:G3"/>
    <mergeCell ref="A7:M7"/>
    <mergeCell ref="A28:M28"/>
    <mergeCell ref="A29:M29"/>
  </mergeCells>
  <phoneticPr fontId="1"/>
  <pageMargins left="0.7" right="0.7" top="0.75" bottom="0.75" header="0.3" footer="0.3"/>
  <pageSetup paperSize="9" scale="58"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BD9CE9F7-AC31-44E2-B686-F13821B40DD9}">
          <x14:formula1>
            <xm:f>入力規則リスト!$C$4:$C$7</xm:f>
          </x14:formula1>
          <xm:sqref>G14</xm:sqref>
        </x14:dataValidation>
        <x14:dataValidation type="list" allowBlank="1" showInputMessage="1" showErrorMessage="1" xr:uid="{4991F1F3-23A3-4B2F-A2A4-A3839ECF28F0}">
          <x14:formula1>
            <xm:f>入力規則リスト!$F$3:$F$37</xm:f>
          </x14:formula1>
          <xm:sqref>E14</xm:sqref>
        </x14:dataValidation>
        <x14:dataValidation type="list" allowBlank="1" showInputMessage="1" showErrorMessage="1" xr:uid="{88649CD5-E286-4A9C-A71D-A6026889B732}">
          <x14:formula1>
            <xm:f>入力規則リスト!$B$3:$B$14</xm:f>
          </x14:formula1>
          <xm:sqref>B17:B22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20E5-C97A-40AC-BD28-895C0C136A10}">
  <dimension ref="A1:N13"/>
  <sheetViews>
    <sheetView topLeftCell="A2" workbookViewId="0">
      <selection activeCell="I11" sqref="I11"/>
    </sheetView>
  </sheetViews>
  <sheetFormatPr defaultRowHeight="18" x14ac:dyDescent="0.45"/>
  <cols>
    <col min="2" max="7" width="12.09765625" customWidth="1"/>
    <col min="9" max="14" width="16.796875" customWidth="1"/>
  </cols>
  <sheetData>
    <row r="1" spans="1:14" ht="18.600000000000001" thickBot="1" x14ac:dyDescent="0.5">
      <c r="L1" t="s">
        <v>40</v>
      </c>
      <c r="M1">
        <v>1</v>
      </c>
    </row>
    <row r="2" spans="1:14" ht="63" customHeight="1" x14ac:dyDescent="0.45">
      <c r="B2" s="72" t="s">
        <v>54</v>
      </c>
      <c r="C2" s="72" t="s">
        <v>38</v>
      </c>
      <c r="D2" s="72" t="s">
        <v>55</v>
      </c>
      <c r="E2" s="72" t="s">
        <v>0</v>
      </c>
      <c r="F2" s="72" t="s">
        <v>25</v>
      </c>
      <c r="G2" s="72" t="s">
        <v>26</v>
      </c>
      <c r="H2" s="68" t="s">
        <v>45</v>
      </c>
      <c r="I2" s="20" t="s">
        <v>51</v>
      </c>
      <c r="J2" s="30" t="s">
        <v>27</v>
      </c>
      <c r="K2" s="30" t="s">
        <v>28</v>
      </c>
      <c r="L2" s="20" t="s">
        <v>52</v>
      </c>
      <c r="M2" s="31" t="s">
        <v>40</v>
      </c>
      <c r="N2" s="32" t="s">
        <v>57</v>
      </c>
    </row>
    <row r="3" spans="1:14" ht="36" x14ac:dyDescent="0.45">
      <c r="A3" s="9" t="s">
        <v>24</v>
      </c>
      <c r="B3" s="73"/>
      <c r="C3" s="73" t="s">
        <v>38</v>
      </c>
      <c r="D3" s="73" t="s">
        <v>55</v>
      </c>
      <c r="E3" s="73" t="s">
        <v>0</v>
      </c>
      <c r="F3" s="73" t="s">
        <v>25</v>
      </c>
      <c r="G3" s="73" t="s">
        <v>26</v>
      </c>
      <c r="H3" s="68"/>
      <c r="I3" s="30" t="s">
        <v>30</v>
      </c>
      <c r="J3" s="30" t="s">
        <v>31</v>
      </c>
      <c r="K3" s="30" t="s">
        <v>32</v>
      </c>
      <c r="L3" s="30" t="s">
        <v>33</v>
      </c>
      <c r="M3" s="31" t="s">
        <v>41</v>
      </c>
      <c r="N3" s="33" t="s">
        <v>42</v>
      </c>
    </row>
    <row r="4" spans="1:14" x14ac:dyDescent="0.45">
      <c r="A4" s="13">
        <v>1</v>
      </c>
      <c r="B4" s="14">
        <f>個票1!$B$14</f>
        <v>0</v>
      </c>
      <c r="C4" s="14">
        <f>個票1!$C$14</f>
        <v>0</v>
      </c>
      <c r="D4" s="14">
        <f>個票1!$D$14</f>
        <v>0</v>
      </c>
      <c r="E4" s="14">
        <f>個票1!$E$14</f>
        <v>0</v>
      </c>
      <c r="F4" s="14">
        <f>個票1!$F$14</f>
        <v>0</v>
      </c>
      <c r="G4" s="14">
        <f>個票1!$G$14</f>
        <v>0</v>
      </c>
      <c r="H4" s="52">
        <f>個票1!$A$26</f>
        <v>0.75</v>
      </c>
      <c r="I4" s="43">
        <f>個票1!$B$26</f>
        <v>0</v>
      </c>
      <c r="J4" s="43" t="str">
        <f>個票1!$C$26</f>
        <v/>
      </c>
      <c r="K4" s="43" t="str">
        <f>個票1!$D$26</f>
        <v/>
      </c>
      <c r="L4" s="43">
        <f>個票1!$E$26</f>
        <v>0</v>
      </c>
      <c r="M4" s="51">
        <f>個票1!$F$26</f>
        <v>1</v>
      </c>
      <c r="N4" s="43">
        <f>個票1!$G$26</f>
        <v>0</v>
      </c>
    </row>
    <row r="5" spans="1:14" x14ac:dyDescent="0.45">
      <c r="A5" s="13">
        <v>2</v>
      </c>
      <c r="B5" s="14">
        <f>個票2!$B$14</f>
        <v>0</v>
      </c>
      <c r="C5" s="14">
        <f>個票2!$C$14</f>
        <v>0</v>
      </c>
      <c r="D5" s="14">
        <f>個票2!$D$14</f>
        <v>0</v>
      </c>
      <c r="E5" s="14">
        <f>個票2!$E$14</f>
        <v>0</v>
      </c>
      <c r="F5" s="14">
        <f>個票2!$F$14</f>
        <v>0</v>
      </c>
      <c r="G5" s="14">
        <f>個票2!$G$14</f>
        <v>0</v>
      </c>
      <c r="H5" s="52">
        <f>個票2!$A$26</f>
        <v>0.75</v>
      </c>
      <c r="I5" s="43">
        <f>個票2!$B$26</f>
        <v>0</v>
      </c>
      <c r="J5" s="43" t="str">
        <f>個票2!$C$26</f>
        <v/>
      </c>
      <c r="K5" s="43" t="str">
        <f>個票2!$D$26</f>
        <v/>
      </c>
      <c r="L5" s="43">
        <f>個票2!$E$26</f>
        <v>0</v>
      </c>
      <c r="M5" s="51">
        <f>個票2!$F$26</f>
        <v>1</v>
      </c>
      <c r="N5" s="43">
        <f>個票2!$G$26</f>
        <v>0</v>
      </c>
    </row>
    <row r="6" spans="1:14" x14ac:dyDescent="0.45">
      <c r="A6" s="13">
        <v>3</v>
      </c>
      <c r="B6" s="14">
        <f>個票3!$B$14</f>
        <v>0</v>
      </c>
      <c r="C6" s="14">
        <f>個票3!$C$14</f>
        <v>0</v>
      </c>
      <c r="D6" s="14">
        <f>個票3!$D$14</f>
        <v>0</v>
      </c>
      <c r="E6" s="14">
        <f>個票3!$E$14</f>
        <v>0</v>
      </c>
      <c r="F6" s="14">
        <f>個票3!$F$14</f>
        <v>0</v>
      </c>
      <c r="G6" s="14">
        <f>個票3!$G$14</f>
        <v>0</v>
      </c>
      <c r="H6" s="52">
        <f>個票3!$A$26</f>
        <v>0.75</v>
      </c>
      <c r="I6" s="43">
        <f>個票3!$B$26</f>
        <v>0</v>
      </c>
      <c r="J6" s="43" t="str">
        <f>個票3!$C$26</f>
        <v/>
      </c>
      <c r="K6" s="43" t="str">
        <f>個票3!$D$26</f>
        <v/>
      </c>
      <c r="L6" s="43">
        <f>個票3!$E$26</f>
        <v>0</v>
      </c>
      <c r="M6" s="51">
        <f>個票3!$F$26</f>
        <v>1</v>
      </c>
      <c r="N6" s="43">
        <f>個票3!$G$26</f>
        <v>0</v>
      </c>
    </row>
    <row r="7" spans="1:14" x14ac:dyDescent="0.45">
      <c r="A7" s="13">
        <v>4</v>
      </c>
      <c r="B7" s="14">
        <f>個票4!$B$14</f>
        <v>0</v>
      </c>
      <c r="C7" s="14">
        <f>個票4!$C$14</f>
        <v>0</v>
      </c>
      <c r="D7" s="14">
        <f>個票4!$D$14</f>
        <v>0</v>
      </c>
      <c r="E7" s="14">
        <f>個票4!$E$14</f>
        <v>0</v>
      </c>
      <c r="F7" s="14">
        <f>個票4!$F$14</f>
        <v>0</v>
      </c>
      <c r="G7" s="14">
        <f>個票4!$G$14</f>
        <v>0</v>
      </c>
      <c r="H7" s="52">
        <f>個票4!$A$26</f>
        <v>0.75</v>
      </c>
      <c r="I7" s="43">
        <f>個票4!$B$26</f>
        <v>0</v>
      </c>
      <c r="J7" s="43" t="str">
        <f>個票4!$C$26</f>
        <v/>
      </c>
      <c r="K7" s="43" t="str">
        <f>個票4!$D$26</f>
        <v/>
      </c>
      <c r="L7" s="43">
        <f>個票4!$E$26</f>
        <v>0</v>
      </c>
      <c r="M7" s="51">
        <f>個票4!$F$26</f>
        <v>1</v>
      </c>
      <c r="N7" s="43">
        <f>個票4!$G$26</f>
        <v>0</v>
      </c>
    </row>
    <row r="8" spans="1:14" x14ac:dyDescent="0.45">
      <c r="A8" s="13">
        <v>5</v>
      </c>
      <c r="B8" s="14">
        <f>個票5!$B$14</f>
        <v>0</v>
      </c>
      <c r="C8" s="14">
        <f>個票5!$C$14</f>
        <v>0</v>
      </c>
      <c r="D8" s="14">
        <f>個票5!$D$14</f>
        <v>0</v>
      </c>
      <c r="E8" s="14">
        <f>個票5!$E$14</f>
        <v>0</v>
      </c>
      <c r="F8" s="14">
        <f>個票5!$F$14</f>
        <v>0</v>
      </c>
      <c r="G8" s="14">
        <f>個票5!$G$14</f>
        <v>0</v>
      </c>
      <c r="H8" s="52">
        <f>個票5!$A$26</f>
        <v>0.75</v>
      </c>
      <c r="I8" s="43">
        <f>個票5!$B$26</f>
        <v>0</v>
      </c>
      <c r="J8" s="43" t="str">
        <f>個票5!$C$26</f>
        <v/>
      </c>
      <c r="K8" s="43" t="str">
        <f>個票5!$D$26</f>
        <v/>
      </c>
      <c r="L8" s="43">
        <f>個票5!$E$26</f>
        <v>0</v>
      </c>
      <c r="M8" s="51">
        <f>個票5!$F$26</f>
        <v>1</v>
      </c>
      <c r="N8" s="43">
        <f>個票5!$G$26</f>
        <v>0</v>
      </c>
    </row>
    <row r="9" spans="1:14" x14ac:dyDescent="0.45">
      <c r="A9" s="13">
        <v>6</v>
      </c>
      <c r="B9" s="14">
        <f>個票6!$B$14</f>
        <v>0</v>
      </c>
      <c r="C9" s="14">
        <f>個票6!$C$14</f>
        <v>0</v>
      </c>
      <c r="D9" s="14">
        <f>個票6!$D$14</f>
        <v>0</v>
      </c>
      <c r="E9" s="14">
        <f>個票6!$E$14</f>
        <v>0</v>
      </c>
      <c r="F9" s="14">
        <f>個票6!$F$14</f>
        <v>0</v>
      </c>
      <c r="G9" s="14">
        <f>個票6!$G$14</f>
        <v>0</v>
      </c>
      <c r="H9" s="52">
        <f>個票6!$A$26</f>
        <v>0.75</v>
      </c>
      <c r="I9" s="43">
        <f>個票6!$B$26</f>
        <v>0</v>
      </c>
      <c r="J9" s="43" t="str">
        <f>個票6!$C$26</f>
        <v/>
      </c>
      <c r="K9" s="43" t="str">
        <f>個票6!$D$26</f>
        <v/>
      </c>
      <c r="L9" s="43">
        <f>個票6!$E$26</f>
        <v>0</v>
      </c>
      <c r="M9" s="51">
        <f>個票6!$F$26</f>
        <v>1</v>
      </c>
      <c r="N9" s="43">
        <f>個票6!$G$26</f>
        <v>0</v>
      </c>
    </row>
    <row r="10" spans="1:14" x14ac:dyDescent="0.45">
      <c r="A10" s="13">
        <v>7</v>
      </c>
      <c r="B10" s="14">
        <f>個票7!$B$14</f>
        <v>0</v>
      </c>
      <c r="C10" s="14">
        <f>個票7!$C$14</f>
        <v>0</v>
      </c>
      <c r="D10" s="14">
        <f>個票7!$D$14</f>
        <v>0</v>
      </c>
      <c r="E10" s="14">
        <f>個票7!$E$14</f>
        <v>0</v>
      </c>
      <c r="F10" s="14">
        <f>個票7!$F$14</f>
        <v>0</v>
      </c>
      <c r="G10" s="14">
        <f>個票7!$G$14</f>
        <v>0</v>
      </c>
      <c r="H10" s="52">
        <f>個票7!$A$26</f>
        <v>0.75</v>
      </c>
      <c r="I10" s="43">
        <f>個票7!$B$26</f>
        <v>0</v>
      </c>
      <c r="J10" s="43" t="str">
        <f>個票7!$C$26</f>
        <v/>
      </c>
      <c r="K10" s="43" t="str">
        <f>個票7!$D$26</f>
        <v/>
      </c>
      <c r="L10" s="43">
        <f>個票7!$E$26</f>
        <v>0</v>
      </c>
      <c r="M10" s="51">
        <f>個票7!$F$26</f>
        <v>1</v>
      </c>
      <c r="N10" s="43">
        <f>個票7!$G$26</f>
        <v>0</v>
      </c>
    </row>
    <row r="11" spans="1:14" x14ac:dyDescent="0.45">
      <c r="A11" s="13">
        <v>8</v>
      </c>
      <c r="B11" s="14">
        <f>個票8!$B$14</f>
        <v>0</v>
      </c>
      <c r="C11" s="14">
        <f>個票8!$C$14</f>
        <v>0</v>
      </c>
      <c r="D11" s="14">
        <f>個票8!$D$14</f>
        <v>0</v>
      </c>
      <c r="E11" s="14">
        <f>個票8!$E$14</f>
        <v>0</v>
      </c>
      <c r="F11" s="14">
        <f>個票8!$F$14</f>
        <v>0</v>
      </c>
      <c r="G11" s="14">
        <f>個票8!$G$14</f>
        <v>0</v>
      </c>
      <c r="H11" s="52">
        <f>個票8!$A$26</f>
        <v>0.75</v>
      </c>
      <c r="I11" s="43">
        <f>個票8!$B$26</f>
        <v>0</v>
      </c>
      <c r="J11" s="43" t="str">
        <f>個票8!$C$26</f>
        <v/>
      </c>
      <c r="K11" s="43" t="str">
        <f>個票8!$D$26</f>
        <v/>
      </c>
      <c r="L11" s="43">
        <f>個票8!$E$26</f>
        <v>0</v>
      </c>
      <c r="M11" s="51">
        <f>個票8!$F$26</f>
        <v>1</v>
      </c>
      <c r="N11" s="43">
        <f>個票8!$G$26</f>
        <v>0</v>
      </c>
    </row>
    <row r="12" spans="1:14" x14ac:dyDescent="0.45">
      <c r="A12" s="13">
        <v>9</v>
      </c>
      <c r="B12" s="14">
        <f>個票9!$B$14</f>
        <v>0</v>
      </c>
      <c r="C12" s="14">
        <f>個票9!$C$14</f>
        <v>0</v>
      </c>
      <c r="D12" s="14">
        <f>個票9!$D$14</f>
        <v>0</v>
      </c>
      <c r="E12" s="14">
        <f>個票9!$E$14</f>
        <v>0</v>
      </c>
      <c r="F12" s="14">
        <f>個票9!$F$14</f>
        <v>0</v>
      </c>
      <c r="G12" s="14">
        <f>個票9!$G$14</f>
        <v>0</v>
      </c>
      <c r="H12" s="52">
        <f>個票9!$A$26</f>
        <v>0.75</v>
      </c>
      <c r="I12" s="43">
        <f>個票9!$B$26</f>
        <v>0</v>
      </c>
      <c r="J12" s="43" t="str">
        <f>個票9!$C$26</f>
        <v/>
      </c>
      <c r="K12" s="43" t="str">
        <f>個票9!$D$26</f>
        <v/>
      </c>
      <c r="L12" s="43">
        <f>個票9!$E$26</f>
        <v>0</v>
      </c>
      <c r="M12" s="51">
        <f>個票9!$F$26</f>
        <v>1</v>
      </c>
      <c r="N12" s="43">
        <f>個票9!$G$26</f>
        <v>0</v>
      </c>
    </row>
    <row r="13" spans="1:14" x14ac:dyDescent="0.45">
      <c r="A13" s="13">
        <v>10</v>
      </c>
      <c r="B13" s="14">
        <f>個票10!$B$14</f>
        <v>0</v>
      </c>
      <c r="C13" s="14">
        <f>個票10!$C$14</f>
        <v>0</v>
      </c>
      <c r="D13" s="14">
        <f>個票10!$D$14</f>
        <v>0</v>
      </c>
      <c r="E13" s="14">
        <f>個票10!$E$14</f>
        <v>0</v>
      </c>
      <c r="F13" s="14">
        <f>個票10!$F$14</f>
        <v>0</v>
      </c>
      <c r="G13" s="14">
        <f>個票10!$G$14</f>
        <v>0</v>
      </c>
      <c r="H13" s="52">
        <f>個票10!$A$26</f>
        <v>0.75</v>
      </c>
      <c r="I13" s="43">
        <f>個票10!$B$26</f>
        <v>0</v>
      </c>
      <c r="J13" s="43" t="str">
        <f>個票10!$C$26</f>
        <v/>
      </c>
      <c r="K13" s="43" t="str">
        <f>個票10!$D$26</f>
        <v/>
      </c>
      <c r="L13" s="43">
        <f>個票10!$E$26</f>
        <v>0</v>
      </c>
      <c r="M13" s="51">
        <f>個票10!$F$26</f>
        <v>1</v>
      </c>
      <c r="N13" s="43">
        <f>個票10!$G$26</f>
        <v>0</v>
      </c>
    </row>
  </sheetData>
  <mergeCells count="7">
    <mergeCell ref="H2:H3"/>
    <mergeCell ref="B2:B3"/>
    <mergeCell ref="C2:C3"/>
    <mergeCell ref="D2:D3"/>
    <mergeCell ref="E2:E3"/>
    <mergeCell ref="F2:F3"/>
    <mergeCell ref="G2:G3"/>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658F-475A-4002-84E3-6C9BE2803584}">
  <dimension ref="B2:F37"/>
  <sheetViews>
    <sheetView topLeftCell="B1" workbookViewId="0">
      <selection activeCell="C15" sqref="C15"/>
    </sheetView>
  </sheetViews>
  <sheetFormatPr defaultRowHeight="18" x14ac:dyDescent="0.45"/>
  <cols>
    <col min="2" max="2" width="55.296875" customWidth="1"/>
  </cols>
  <sheetData>
    <row r="2" spans="2:6" x14ac:dyDescent="0.2">
      <c r="B2" t="s">
        <v>3</v>
      </c>
      <c r="C2" s="3" t="s">
        <v>17</v>
      </c>
      <c r="D2" s="3" t="s">
        <v>18</v>
      </c>
      <c r="F2" t="s">
        <v>39</v>
      </c>
    </row>
    <row r="3" spans="2:6" x14ac:dyDescent="0.2">
      <c r="B3" t="s">
        <v>10</v>
      </c>
      <c r="C3" s="3"/>
      <c r="D3" s="3"/>
      <c r="F3" s="40" t="s">
        <v>60</v>
      </c>
    </row>
    <row r="4" spans="2:6" x14ac:dyDescent="0.45">
      <c r="B4" t="s">
        <v>5</v>
      </c>
      <c r="C4" s="3" t="s">
        <v>22</v>
      </c>
      <c r="D4" s="4">
        <v>1000000</v>
      </c>
      <c r="F4" s="40" t="s">
        <v>61</v>
      </c>
    </row>
    <row r="5" spans="2:6" x14ac:dyDescent="0.45">
      <c r="B5" t="s">
        <v>6</v>
      </c>
      <c r="C5" s="3" t="s">
        <v>19</v>
      </c>
      <c r="D5" s="4">
        <v>1600000</v>
      </c>
      <c r="F5" s="40" t="s">
        <v>62</v>
      </c>
    </row>
    <row r="6" spans="2:6" x14ac:dyDescent="0.45">
      <c r="B6" t="s">
        <v>16</v>
      </c>
      <c r="C6" s="3" t="s">
        <v>20</v>
      </c>
      <c r="D6" s="4">
        <v>2000000</v>
      </c>
      <c r="F6" s="40" t="s">
        <v>63</v>
      </c>
    </row>
    <row r="7" spans="2:6" x14ac:dyDescent="0.45">
      <c r="B7" t="s">
        <v>11</v>
      </c>
      <c r="C7" s="3" t="s">
        <v>21</v>
      </c>
      <c r="D7" s="4">
        <v>2600000</v>
      </c>
      <c r="F7" s="40" t="s">
        <v>64</v>
      </c>
    </row>
    <row r="8" spans="2:6" x14ac:dyDescent="0.45">
      <c r="B8" t="s">
        <v>12</v>
      </c>
      <c r="F8" s="40" t="s">
        <v>65</v>
      </c>
    </row>
    <row r="9" spans="2:6" x14ac:dyDescent="0.45">
      <c r="B9" t="s">
        <v>13</v>
      </c>
      <c r="F9" s="40" t="s">
        <v>66</v>
      </c>
    </row>
    <row r="10" spans="2:6" x14ac:dyDescent="0.45">
      <c r="B10" t="s">
        <v>14</v>
      </c>
      <c r="F10" s="40" t="s">
        <v>67</v>
      </c>
    </row>
    <row r="11" spans="2:6" x14ac:dyDescent="0.45">
      <c r="B11" t="s">
        <v>7</v>
      </c>
      <c r="F11" s="40" t="s">
        <v>68</v>
      </c>
    </row>
    <row r="12" spans="2:6" x14ac:dyDescent="0.45">
      <c r="B12" t="s">
        <v>8</v>
      </c>
      <c r="F12" s="40" t="s">
        <v>69</v>
      </c>
    </row>
    <row r="13" spans="2:6" x14ac:dyDescent="0.45">
      <c r="B13" t="s">
        <v>9</v>
      </c>
      <c r="F13" s="40" t="s">
        <v>70</v>
      </c>
    </row>
    <row r="14" spans="2:6" x14ac:dyDescent="0.45">
      <c r="B14" t="s">
        <v>15</v>
      </c>
      <c r="F14" s="40" t="s">
        <v>71</v>
      </c>
    </row>
    <row r="15" spans="2:6" x14ac:dyDescent="0.45">
      <c r="F15" s="40" t="s">
        <v>72</v>
      </c>
    </row>
    <row r="16" spans="2:6" x14ac:dyDescent="0.45">
      <c r="F16" s="40" t="s">
        <v>73</v>
      </c>
    </row>
    <row r="17" spans="6:6" x14ac:dyDescent="0.45">
      <c r="F17" s="40" t="s">
        <v>74</v>
      </c>
    </row>
    <row r="18" spans="6:6" x14ac:dyDescent="0.45">
      <c r="F18" s="40" t="s">
        <v>75</v>
      </c>
    </row>
    <row r="19" spans="6:6" x14ac:dyDescent="0.45">
      <c r="F19" s="40" t="s">
        <v>76</v>
      </c>
    </row>
    <row r="20" spans="6:6" x14ac:dyDescent="0.45">
      <c r="F20" s="40" t="s">
        <v>77</v>
      </c>
    </row>
    <row r="21" spans="6:6" x14ac:dyDescent="0.45">
      <c r="F21" s="40" t="s">
        <v>78</v>
      </c>
    </row>
    <row r="22" spans="6:6" x14ac:dyDescent="0.45">
      <c r="F22" s="40" t="s">
        <v>79</v>
      </c>
    </row>
    <row r="23" spans="6:6" x14ac:dyDescent="0.45">
      <c r="F23" s="40" t="s">
        <v>80</v>
      </c>
    </row>
    <row r="24" spans="6:6" x14ac:dyDescent="0.45">
      <c r="F24" s="40" t="s">
        <v>81</v>
      </c>
    </row>
    <row r="25" spans="6:6" x14ac:dyDescent="0.45">
      <c r="F25" s="40" t="s">
        <v>82</v>
      </c>
    </row>
    <row r="26" spans="6:6" x14ac:dyDescent="0.45">
      <c r="F26" s="40" t="s">
        <v>83</v>
      </c>
    </row>
    <row r="27" spans="6:6" x14ac:dyDescent="0.45">
      <c r="F27" s="40" t="s">
        <v>84</v>
      </c>
    </row>
    <row r="28" spans="6:6" x14ac:dyDescent="0.45">
      <c r="F28" s="40" t="s">
        <v>85</v>
      </c>
    </row>
    <row r="29" spans="6:6" x14ac:dyDescent="0.45">
      <c r="F29" s="40" t="s">
        <v>86</v>
      </c>
    </row>
    <row r="30" spans="6:6" x14ac:dyDescent="0.45">
      <c r="F30" s="40" t="s">
        <v>87</v>
      </c>
    </row>
    <row r="31" spans="6:6" x14ac:dyDescent="0.45">
      <c r="F31" s="40" t="s">
        <v>88</v>
      </c>
    </row>
    <row r="32" spans="6:6" x14ac:dyDescent="0.45">
      <c r="F32" s="40" t="s">
        <v>89</v>
      </c>
    </row>
    <row r="33" spans="6:6" x14ac:dyDescent="0.45">
      <c r="F33" s="40" t="s">
        <v>90</v>
      </c>
    </row>
    <row r="34" spans="6:6" x14ac:dyDescent="0.45">
      <c r="F34" s="40" t="s">
        <v>91</v>
      </c>
    </row>
    <row r="35" spans="6:6" x14ac:dyDescent="0.45">
      <c r="F35" s="40" t="s">
        <v>92</v>
      </c>
    </row>
    <row r="36" spans="6:6" x14ac:dyDescent="0.45">
      <c r="F36" s="40" t="s">
        <v>93</v>
      </c>
    </row>
    <row r="37" spans="6:6" x14ac:dyDescent="0.45">
      <c r="F37" s="40" t="s">
        <v>94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0674C-4D26-4BC8-8B36-CD5E92592039}">
  <sheetPr>
    <pageSetUpPr fitToPage="1"/>
  </sheetPr>
  <dimension ref="A1:H17"/>
  <sheetViews>
    <sheetView showZeros="0" tabSelected="1" view="pageBreakPreview" zoomScale="95" zoomScaleNormal="100" zoomScaleSheetLayoutView="95" workbookViewId="0">
      <selection activeCell="G3" sqref="G3:H3"/>
    </sheetView>
  </sheetViews>
  <sheetFormatPr defaultRowHeight="18" x14ac:dyDescent="0.45"/>
  <cols>
    <col min="2" max="2" width="17.19921875" customWidth="1"/>
    <col min="3" max="3" width="19.3984375" customWidth="1"/>
    <col min="4" max="4" width="20.296875" customWidth="1"/>
    <col min="5" max="5" width="14.59765625" customWidth="1"/>
    <col min="6" max="6" width="13.09765625" customWidth="1"/>
    <col min="7" max="7" width="13.296875" customWidth="1"/>
    <col min="8" max="8" width="17.59765625" customWidth="1"/>
  </cols>
  <sheetData>
    <row r="1" spans="1:8" s="7" customFormat="1" x14ac:dyDescent="0.45">
      <c r="A1" s="5" t="s">
        <v>110</v>
      </c>
      <c r="B1" s="6"/>
    </row>
    <row r="2" spans="1:8" s="7" customFormat="1" ht="38.4" customHeight="1" x14ac:dyDescent="0.45">
      <c r="A2" s="58" t="s">
        <v>113</v>
      </c>
      <c r="B2" s="58"/>
      <c r="C2" s="58"/>
      <c r="D2" s="58"/>
      <c r="E2" s="58"/>
      <c r="F2" s="58"/>
      <c r="G2" s="58"/>
      <c r="H2" s="58"/>
    </row>
    <row r="3" spans="1:8" s="7" customFormat="1" x14ac:dyDescent="0.45">
      <c r="A3" s="5"/>
      <c r="B3" s="6"/>
      <c r="F3" s="8" t="s">
        <v>23</v>
      </c>
      <c r="G3" s="55"/>
      <c r="H3" s="55"/>
    </row>
    <row r="4" spans="1:8" s="7" customFormat="1" ht="75" customHeight="1" x14ac:dyDescent="0.45">
      <c r="A4" s="9" t="s">
        <v>24</v>
      </c>
      <c r="B4" s="15" t="s">
        <v>111</v>
      </c>
      <c r="C4" s="15" t="s">
        <v>38</v>
      </c>
      <c r="D4" s="16" t="s">
        <v>55</v>
      </c>
      <c r="E4" s="10" t="s">
        <v>0</v>
      </c>
      <c r="F4" s="11" t="s">
        <v>25</v>
      </c>
      <c r="G4" s="10" t="s">
        <v>26</v>
      </c>
      <c r="H4" s="12" t="s">
        <v>56</v>
      </c>
    </row>
    <row r="5" spans="1:8" s="7" customFormat="1" ht="31.95" customHeight="1" x14ac:dyDescent="0.45">
      <c r="A5" s="13">
        <v>1</v>
      </c>
      <c r="B5" s="50">
        <f ca="1">IFERROR(INDIRECT("個票"&amp;$A5&amp;"！＄B＄14"),"")</f>
        <v>0</v>
      </c>
      <c r="C5" s="50">
        <f ca="1">IFERROR(INDIRECT("個票"&amp;$A5&amp;"！＄C＄14"),"")</f>
        <v>0</v>
      </c>
      <c r="D5" s="50">
        <f ca="1">IFERROR(INDIRECT("個票"&amp;$A5&amp;"！＄D＄14"),"")</f>
        <v>0</v>
      </c>
      <c r="E5" s="50">
        <f ca="1">IFERROR(INDIRECT("個票"&amp;$A5&amp;"！＄E＄14"),"")</f>
        <v>0</v>
      </c>
      <c r="F5" s="50">
        <f ca="1">IFERROR(INDIRECT("個票"&amp;$A5&amp;"！＄F＄14"),"")</f>
        <v>0</v>
      </c>
      <c r="G5" s="50">
        <f ca="1">IFERROR(INDIRECT("個票"&amp;$A5&amp;"！＄G＄14"),"")</f>
        <v>0</v>
      </c>
      <c r="H5" s="49">
        <f ca="1">IFERROR(INDIRECT("個票"&amp;$A5&amp;"！＄G＄26"),"")</f>
        <v>0</v>
      </c>
    </row>
    <row r="6" spans="1:8" s="7" customFormat="1" ht="31.95" customHeight="1" x14ac:dyDescent="0.45">
      <c r="A6" s="13">
        <v>2</v>
      </c>
      <c r="B6" s="50">
        <f t="shared" ref="B6:B14" ca="1" si="0">IFERROR(INDIRECT("個票"&amp;$A6&amp;"！＄B＄14"),"")</f>
        <v>0</v>
      </c>
      <c r="C6" s="50">
        <f t="shared" ref="C6:C14" ca="1" si="1">IFERROR(INDIRECT("個票"&amp;$A6&amp;"！＄C＄14"),"")</f>
        <v>0</v>
      </c>
      <c r="D6" s="50">
        <f t="shared" ref="D6:D14" ca="1" si="2">IFERROR(INDIRECT("個票"&amp;$A6&amp;"！＄D＄14"),"")</f>
        <v>0</v>
      </c>
      <c r="E6" s="50">
        <f t="shared" ref="E6:E14" ca="1" si="3">IFERROR(INDIRECT("個票"&amp;$A6&amp;"！＄E＄14"),"")</f>
        <v>0</v>
      </c>
      <c r="F6" s="50">
        <f t="shared" ref="F6:F14" ca="1" si="4">IFERROR(INDIRECT("個票"&amp;$A6&amp;"！＄F＄14"),"")</f>
        <v>0</v>
      </c>
      <c r="G6" s="50">
        <f t="shared" ref="G6:G14" ca="1" si="5">IFERROR(INDIRECT("個票"&amp;$A6&amp;"！＄G＄14"),"")</f>
        <v>0</v>
      </c>
      <c r="H6" s="49">
        <f t="shared" ref="H6:H14" ca="1" si="6">IFERROR(INDIRECT("個票"&amp;$A6&amp;"！＄G＄26"),"")</f>
        <v>0</v>
      </c>
    </row>
    <row r="7" spans="1:8" s="7" customFormat="1" ht="31.95" customHeight="1" x14ac:dyDescent="0.45">
      <c r="A7" s="13">
        <v>3</v>
      </c>
      <c r="B7" s="50">
        <f t="shared" ca="1" si="0"/>
        <v>0</v>
      </c>
      <c r="C7" s="50">
        <f t="shared" ca="1" si="1"/>
        <v>0</v>
      </c>
      <c r="D7" s="50">
        <f t="shared" ca="1" si="2"/>
        <v>0</v>
      </c>
      <c r="E7" s="50">
        <f t="shared" ca="1" si="3"/>
        <v>0</v>
      </c>
      <c r="F7" s="50">
        <f t="shared" ca="1" si="4"/>
        <v>0</v>
      </c>
      <c r="G7" s="50">
        <f t="shared" ca="1" si="5"/>
        <v>0</v>
      </c>
      <c r="H7" s="49">
        <f t="shared" ca="1" si="6"/>
        <v>0</v>
      </c>
    </row>
    <row r="8" spans="1:8" s="7" customFormat="1" ht="31.95" customHeight="1" x14ac:dyDescent="0.45">
      <c r="A8" s="13">
        <v>4</v>
      </c>
      <c r="B8" s="50">
        <f t="shared" ca="1" si="0"/>
        <v>0</v>
      </c>
      <c r="C8" s="50">
        <f t="shared" ca="1" si="1"/>
        <v>0</v>
      </c>
      <c r="D8" s="50">
        <f t="shared" ca="1" si="2"/>
        <v>0</v>
      </c>
      <c r="E8" s="50">
        <f t="shared" ca="1" si="3"/>
        <v>0</v>
      </c>
      <c r="F8" s="50">
        <f t="shared" ca="1" si="4"/>
        <v>0</v>
      </c>
      <c r="G8" s="50">
        <f t="shared" ca="1" si="5"/>
        <v>0</v>
      </c>
      <c r="H8" s="49">
        <f t="shared" ca="1" si="6"/>
        <v>0</v>
      </c>
    </row>
    <row r="9" spans="1:8" s="7" customFormat="1" ht="31.95" customHeight="1" x14ac:dyDescent="0.45">
      <c r="A9" s="13">
        <v>5</v>
      </c>
      <c r="B9" s="50">
        <f t="shared" ca="1" si="0"/>
        <v>0</v>
      </c>
      <c r="C9" s="50">
        <f t="shared" ca="1" si="1"/>
        <v>0</v>
      </c>
      <c r="D9" s="50">
        <f t="shared" ca="1" si="2"/>
        <v>0</v>
      </c>
      <c r="E9" s="50">
        <f t="shared" ca="1" si="3"/>
        <v>0</v>
      </c>
      <c r="F9" s="50">
        <f t="shared" ca="1" si="4"/>
        <v>0</v>
      </c>
      <c r="G9" s="50">
        <f t="shared" ca="1" si="5"/>
        <v>0</v>
      </c>
      <c r="H9" s="49">
        <f t="shared" ca="1" si="6"/>
        <v>0</v>
      </c>
    </row>
    <row r="10" spans="1:8" s="7" customFormat="1" ht="31.95" customHeight="1" x14ac:dyDescent="0.45">
      <c r="A10" s="13">
        <v>6</v>
      </c>
      <c r="B10" s="50">
        <f t="shared" ca="1" si="0"/>
        <v>0</v>
      </c>
      <c r="C10" s="50">
        <f t="shared" ca="1" si="1"/>
        <v>0</v>
      </c>
      <c r="D10" s="50">
        <f t="shared" ca="1" si="2"/>
        <v>0</v>
      </c>
      <c r="E10" s="50">
        <f t="shared" ca="1" si="3"/>
        <v>0</v>
      </c>
      <c r="F10" s="50">
        <f t="shared" ca="1" si="4"/>
        <v>0</v>
      </c>
      <c r="G10" s="50">
        <f t="shared" ca="1" si="5"/>
        <v>0</v>
      </c>
      <c r="H10" s="49">
        <f t="shared" ca="1" si="6"/>
        <v>0</v>
      </c>
    </row>
    <row r="11" spans="1:8" s="7" customFormat="1" ht="31.95" customHeight="1" x14ac:dyDescent="0.45">
      <c r="A11" s="13">
        <v>7</v>
      </c>
      <c r="B11" s="50">
        <f t="shared" ca="1" si="0"/>
        <v>0</v>
      </c>
      <c r="C11" s="50">
        <f t="shared" ca="1" si="1"/>
        <v>0</v>
      </c>
      <c r="D11" s="50">
        <f t="shared" ca="1" si="2"/>
        <v>0</v>
      </c>
      <c r="E11" s="50">
        <f t="shared" ca="1" si="3"/>
        <v>0</v>
      </c>
      <c r="F11" s="50">
        <f t="shared" ca="1" si="4"/>
        <v>0</v>
      </c>
      <c r="G11" s="50">
        <f t="shared" ca="1" si="5"/>
        <v>0</v>
      </c>
      <c r="H11" s="49">
        <f t="shared" ca="1" si="6"/>
        <v>0</v>
      </c>
    </row>
    <row r="12" spans="1:8" s="7" customFormat="1" ht="31.95" customHeight="1" x14ac:dyDescent="0.45">
      <c r="A12" s="13">
        <v>8</v>
      </c>
      <c r="B12" s="50">
        <f t="shared" ca="1" si="0"/>
        <v>0</v>
      </c>
      <c r="C12" s="50">
        <f t="shared" ca="1" si="1"/>
        <v>0</v>
      </c>
      <c r="D12" s="50">
        <f t="shared" ca="1" si="2"/>
        <v>0</v>
      </c>
      <c r="E12" s="50">
        <f t="shared" ca="1" si="3"/>
        <v>0</v>
      </c>
      <c r="F12" s="50">
        <f t="shared" ca="1" si="4"/>
        <v>0</v>
      </c>
      <c r="G12" s="50">
        <f t="shared" ca="1" si="5"/>
        <v>0</v>
      </c>
      <c r="H12" s="49">
        <f t="shared" ca="1" si="6"/>
        <v>0</v>
      </c>
    </row>
    <row r="13" spans="1:8" s="7" customFormat="1" ht="31.95" customHeight="1" x14ac:dyDescent="0.45">
      <c r="A13" s="13">
        <v>9</v>
      </c>
      <c r="B13" s="50">
        <f t="shared" ca="1" si="0"/>
        <v>0</v>
      </c>
      <c r="C13" s="50">
        <f t="shared" ca="1" si="1"/>
        <v>0</v>
      </c>
      <c r="D13" s="50">
        <f t="shared" ca="1" si="2"/>
        <v>0</v>
      </c>
      <c r="E13" s="50">
        <f t="shared" ca="1" si="3"/>
        <v>0</v>
      </c>
      <c r="F13" s="50">
        <f t="shared" ca="1" si="4"/>
        <v>0</v>
      </c>
      <c r="G13" s="50">
        <f t="shared" ca="1" si="5"/>
        <v>0</v>
      </c>
      <c r="H13" s="49">
        <f t="shared" ca="1" si="6"/>
        <v>0</v>
      </c>
    </row>
    <row r="14" spans="1:8" s="7" customFormat="1" ht="31.95" customHeight="1" x14ac:dyDescent="0.45">
      <c r="A14" s="13">
        <v>10</v>
      </c>
      <c r="B14" s="50">
        <f t="shared" ca="1" si="0"/>
        <v>0</v>
      </c>
      <c r="C14" s="50">
        <f t="shared" ca="1" si="1"/>
        <v>0</v>
      </c>
      <c r="D14" s="50">
        <f t="shared" ca="1" si="2"/>
        <v>0</v>
      </c>
      <c r="E14" s="50">
        <f t="shared" ca="1" si="3"/>
        <v>0</v>
      </c>
      <c r="F14" s="50">
        <f t="shared" ca="1" si="4"/>
        <v>0</v>
      </c>
      <c r="G14" s="50">
        <f t="shared" ca="1" si="5"/>
        <v>0</v>
      </c>
      <c r="H14" s="49">
        <f t="shared" ca="1" si="6"/>
        <v>0</v>
      </c>
    </row>
    <row r="15" spans="1:8" s="7" customFormat="1" ht="31.95" customHeight="1" x14ac:dyDescent="0.45">
      <c r="A15" s="56" t="s">
        <v>34</v>
      </c>
      <c r="B15" s="57"/>
      <c r="C15" s="57"/>
      <c r="D15" s="57"/>
      <c r="E15" s="57"/>
      <c r="F15" s="57"/>
      <c r="G15" s="57"/>
      <c r="H15" s="49">
        <f ca="1">SUM(H6:H14)</f>
        <v>0</v>
      </c>
    </row>
    <row r="16" spans="1:8" s="7" customFormat="1" x14ac:dyDescent="0.45">
      <c r="B16" s="6"/>
    </row>
    <row r="17" spans="2:2" s="7" customFormat="1" x14ac:dyDescent="0.45">
      <c r="B17" s="6"/>
    </row>
  </sheetData>
  <mergeCells count="3">
    <mergeCell ref="G3:H3"/>
    <mergeCell ref="A15:G15"/>
    <mergeCell ref="A2:H2"/>
  </mergeCells>
  <phoneticPr fontId="1"/>
  <pageMargins left="0.7" right="0.7" top="0.75" bottom="0.75" header="0.3" footer="0.3"/>
  <pageSetup paperSize="9" scale="65" orientation="portrait" r:id="rId1"/>
  <ignoredErrors>
    <ignoredError sqref="B5:H1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9A1B3-4F8C-4244-882A-F24C4E09FA79}">
  <sheetPr>
    <pageSetUpPr fitToPage="1"/>
  </sheetPr>
  <dimension ref="A2:M31"/>
  <sheetViews>
    <sheetView view="pageBreakPreview" topLeftCell="A19" zoomScaleNormal="100" zoomScaleSheetLayoutView="100" workbookViewId="0">
      <selection activeCell="E26" sqref="E26"/>
    </sheetView>
  </sheetViews>
  <sheetFormatPr defaultRowHeight="18" x14ac:dyDescent="0.45"/>
  <cols>
    <col min="2" max="2" width="23.8984375" customWidth="1"/>
    <col min="3" max="3" width="20.296875" customWidth="1"/>
    <col min="4" max="4" width="23.296875" customWidth="1"/>
    <col min="5" max="5" width="24.296875" customWidth="1"/>
    <col min="6" max="6" width="18.296875" customWidth="1"/>
    <col min="7" max="7" width="20.8984375" customWidth="1"/>
  </cols>
  <sheetData>
    <row r="2" spans="1:13" ht="41.4" customHeight="1" x14ac:dyDescent="0.45">
      <c r="A2" s="70" t="s">
        <v>114</v>
      </c>
      <c r="B2" s="70"/>
      <c r="C2" s="70"/>
      <c r="D2" s="70"/>
      <c r="E2" s="70"/>
      <c r="F2" s="70"/>
      <c r="G2" s="70"/>
      <c r="H2" s="70"/>
    </row>
    <row r="3" spans="1:13" ht="41.4" customHeight="1" x14ac:dyDescent="0.45">
      <c r="A3" s="17"/>
      <c r="B3" s="17"/>
      <c r="C3" s="17"/>
      <c r="D3" s="17"/>
      <c r="E3" s="39" t="s">
        <v>53</v>
      </c>
      <c r="F3" s="71">
        <f>'所要額調書(総表）'!$G$3</f>
        <v>0</v>
      </c>
      <c r="G3" s="71"/>
      <c r="H3" s="17"/>
    </row>
    <row r="4" spans="1:13" ht="22.8" customHeight="1" x14ac:dyDescent="0.45">
      <c r="A4" s="35" t="s">
        <v>107</v>
      </c>
      <c r="B4" s="35"/>
      <c r="C4" s="35"/>
      <c r="D4" s="35"/>
      <c r="E4" s="35"/>
      <c r="F4" s="35"/>
      <c r="G4" s="35"/>
      <c r="H4" s="35"/>
      <c r="I4" s="35"/>
      <c r="J4" s="35"/>
      <c r="K4" s="35"/>
      <c r="L4" s="35"/>
      <c r="M4" s="35"/>
    </row>
    <row r="5" spans="1:13" ht="22.8" customHeight="1" x14ac:dyDescent="0.45">
      <c r="A5" s="35" t="s">
        <v>49</v>
      </c>
      <c r="B5" s="35"/>
      <c r="C5" s="35"/>
      <c r="D5" s="35"/>
      <c r="E5" s="35"/>
      <c r="F5" s="36"/>
      <c r="G5" s="36"/>
      <c r="H5" s="36"/>
      <c r="I5" s="36"/>
      <c r="J5" s="36"/>
      <c r="K5" s="36"/>
      <c r="L5" s="36"/>
      <c r="M5" s="36"/>
    </row>
    <row r="6" spans="1:13" ht="22.8" customHeight="1" x14ac:dyDescent="0.45">
      <c r="A6" s="69" t="s">
        <v>35</v>
      </c>
      <c r="B6" s="69"/>
      <c r="C6" s="69"/>
      <c r="D6" s="69"/>
      <c r="E6" s="69"/>
      <c r="F6" s="69"/>
      <c r="G6" s="69"/>
      <c r="H6" s="69"/>
      <c r="I6" s="69"/>
      <c r="J6" s="69"/>
      <c r="K6" s="69"/>
      <c r="L6" s="69"/>
      <c r="M6" s="69"/>
    </row>
    <row r="7" spans="1:13" ht="22.8" customHeight="1" x14ac:dyDescent="0.45">
      <c r="A7" s="69" t="s">
        <v>48</v>
      </c>
      <c r="B7" s="69"/>
      <c r="C7" s="69"/>
      <c r="D7" s="69"/>
      <c r="E7" s="69"/>
      <c r="F7" s="69"/>
      <c r="G7" s="69"/>
      <c r="H7" s="69"/>
      <c r="I7" s="69"/>
      <c r="J7" s="69"/>
      <c r="K7" s="69"/>
      <c r="L7" s="69"/>
      <c r="M7" s="69"/>
    </row>
    <row r="8" spans="1:13" ht="34.200000000000003" customHeight="1" x14ac:dyDescent="0.45">
      <c r="A8" s="69" t="s">
        <v>47</v>
      </c>
      <c r="B8" s="69"/>
      <c r="C8" s="69"/>
      <c r="D8" s="69"/>
      <c r="E8" s="69"/>
      <c r="F8" s="69"/>
      <c r="G8" s="69"/>
      <c r="H8" s="37"/>
      <c r="I8" s="37"/>
      <c r="J8" s="37"/>
      <c r="K8" s="37"/>
      <c r="L8" s="37"/>
      <c r="M8" s="37"/>
    </row>
    <row r="9" spans="1:13" ht="22.8" hidden="1" customHeight="1" x14ac:dyDescent="0.45">
      <c r="A9" s="35" t="s">
        <v>50</v>
      </c>
      <c r="B9" s="35"/>
      <c r="C9" s="35"/>
      <c r="D9" s="35"/>
      <c r="E9" s="35"/>
      <c r="F9" s="36"/>
      <c r="G9" s="36"/>
      <c r="H9" s="36"/>
      <c r="I9" s="36"/>
      <c r="J9" s="36"/>
      <c r="K9" s="36"/>
      <c r="L9" s="36"/>
      <c r="M9" s="36"/>
    </row>
    <row r="10" spans="1:13" ht="22.8" customHeight="1" x14ac:dyDescent="0.45">
      <c r="A10" s="35" t="s">
        <v>105</v>
      </c>
      <c r="B10" s="35"/>
      <c r="C10" s="35"/>
      <c r="D10" s="35"/>
      <c r="E10" s="35"/>
      <c r="F10" s="36"/>
      <c r="G10" s="36"/>
      <c r="H10" s="36"/>
      <c r="I10" s="36"/>
      <c r="J10" s="36"/>
      <c r="K10" s="36"/>
      <c r="L10" s="36"/>
      <c r="M10" s="36"/>
    </row>
    <row r="11" spans="1:13" ht="30.6" customHeight="1" x14ac:dyDescent="0.45">
      <c r="A11" s="38" t="s">
        <v>106</v>
      </c>
      <c r="B11" s="38"/>
      <c r="C11" s="38"/>
      <c r="D11" s="38"/>
      <c r="E11" s="38"/>
      <c r="F11" s="36"/>
      <c r="G11" s="36"/>
      <c r="H11" s="36"/>
      <c r="I11" s="36"/>
      <c r="J11" s="36"/>
      <c r="K11" s="36"/>
      <c r="L11" s="36"/>
      <c r="M11" s="36"/>
    </row>
    <row r="12" spans="1:13" ht="48.6" customHeight="1" x14ac:dyDescent="0.45">
      <c r="A12" s="20" t="s">
        <v>37</v>
      </c>
      <c r="B12" s="41" t="s">
        <v>36</v>
      </c>
      <c r="C12" s="41" t="s">
        <v>108</v>
      </c>
      <c r="D12" s="60" t="s">
        <v>109</v>
      </c>
      <c r="E12" s="23" t="s">
        <v>0</v>
      </c>
      <c r="F12" s="23" t="s">
        <v>25</v>
      </c>
      <c r="G12" s="20" t="s">
        <v>26</v>
      </c>
    </row>
    <row r="13" spans="1:13" ht="19.8" x14ac:dyDescent="0.45">
      <c r="A13" s="20" t="s">
        <v>46</v>
      </c>
      <c r="B13" s="42"/>
      <c r="C13" s="42"/>
      <c r="D13" s="61"/>
      <c r="E13" s="24" t="s">
        <v>58</v>
      </c>
      <c r="F13" s="24" t="s">
        <v>29</v>
      </c>
      <c r="G13" s="24" t="s">
        <v>59</v>
      </c>
    </row>
    <row r="14" spans="1:13" ht="51" customHeight="1" x14ac:dyDescent="0.45">
      <c r="A14" s="25">
        <v>1</v>
      </c>
      <c r="B14" s="25"/>
      <c r="C14" s="26"/>
      <c r="D14" s="26"/>
      <c r="E14" s="27"/>
      <c r="F14" s="25"/>
      <c r="G14" s="28"/>
    </row>
    <row r="15" spans="1:13" ht="32.4" customHeight="1" x14ac:dyDescent="0.45">
      <c r="B15" s="62" t="s">
        <v>2</v>
      </c>
      <c r="C15" s="63"/>
      <c r="D15" s="64"/>
      <c r="E15" s="18" t="s">
        <v>4</v>
      </c>
      <c r="F15" s="19" t="s">
        <v>4</v>
      </c>
    </row>
    <row r="16" spans="1:13" ht="39.6" x14ac:dyDescent="0.45">
      <c r="A16" s="2"/>
      <c r="B16" s="20" t="s">
        <v>102</v>
      </c>
      <c r="C16" s="20" t="s">
        <v>1</v>
      </c>
      <c r="D16" s="20" t="s">
        <v>103</v>
      </c>
      <c r="E16" s="21" t="s">
        <v>104</v>
      </c>
      <c r="F16" s="22" t="s">
        <v>43</v>
      </c>
    </row>
    <row r="17" spans="1:13" ht="40.799999999999997" customHeight="1" x14ac:dyDescent="0.45">
      <c r="A17" s="1">
        <v>1</v>
      </c>
      <c r="B17" s="44"/>
      <c r="C17" s="44"/>
      <c r="D17" s="29"/>
      <c r="E17" s="45"/>
      <c r="F17" s="65">
        <f>SUM(E17:E22)</f>
        <v>0</v>
      </c>
    </row>
    <row r="18" spans="1:13" ht="40.799999999999997" customHeight="1" x14ac:dyDescent="0.45">
      <c r="A18" s="1">
        <v>2</v>
      </c>
      <c r="B18" s="44"/>
      <c r="C18" s="44"/>
      <c r="D18" s="29"/>
      <c r="E18" s="45"/>
      <c r="F18" s="66"/>
    </row>
    <row r="19" spans="1:13" ht="40.799999999999997" customHeight="1" x14ac:dyDescent="0.45">
      <c r="A19" s="1">
        <v>3</v>
      </c>
      <c r="B19" s="44"/>
      <c r="C19" s="44"/>
      <c r="D19" s="29"/>
      <c r="E19" s="45"/>
      <c r="F19" s="66"/>
    </row>
    <row r="20" spans="1:13" ht="40.799999999999997" customHeight="1" x14ac:dyDescent="0.45">
      <c r="A20" s="1">
        <v>4</v>
      </c>
      <c r="B20" s="44"/>
      <c r="C20" s="44"/>
      <c r="D20" s="29"/>
      <c r="E20" s="45"/>
      <c r="F20" s="66"/>
    </row>
    <row r="21" spans="1:13" ht="40.799999999999997" customHeight="1" x14ac:dyDescent="0.45">
      <c r="A21" s="1">
        <v>5</v>
      </c>
      <c r="B21" s="44"/>
      <c r="C21" s="44"/>
      <c r="D21" s="29"/>
      <c r="E21" s="45"/>
      <c r="F21" s="66"/>
    </row>
    <row r="22" spans="1:13" ht="40.799999999999997" customHeight="1" x14ac:dyDescent="0.45">
      <c r="A22" s="1">
        <v>6</v>
      </c>
      <c r="B22" s="44"/>
      <c r="C22" s="44"/>
      <c r="D22" s="29"/>
      <c r="E22" s="45"/>
      <c r="F22" s="67"/>
    </row>
    <row r="23" spans="1:13" ht="18.600000000000001" thickBot="1" x14ac:dyDescent="0.5"/>
    <row r="24" spans="1:13" ht="59.4" x14ac:dyDescent="0.45">
      <c r="A24" s="68" t="s">
        <v>45</v>
      </c>
      <c r="B24" s="20" t="s">
        <v>51</v>
      </c>
      <c r="C24" s="30" t="s">
        <v>27</v>
      </c>
      <c r="D24" s="30" t="s">
        <v>28</v>
      </c>
      <c r="E24" s="20" t="s">
        <v>52</v>
      </c>
      <c r="F24" s="31" t="s">
        <v>40</v>
      </c>
      <c r="G24" s="32" t="s">
        <v>57</v>
      </c>
    </row>
    <row r="25" spans="1:13" ht="19.8" x14ac:dyDescent="0.45">
      <c r="A25" s="68"/>
      <c r="B25" s="30" t="s">
        <v>30</v>
      </c>
      <c r="C25" s="30" t="s">
        <v>31</v>
      </c>
      <c r="D25" s="30" t="s">
        <v>32</v>
      </c>
      <c r="E25" s="30" t="s">
        <v>33</v>
      </c>
      <c r="F25" s="31" t="s">
        <v>41</v>
      </c>
      <c r="G25" s="33" t="s">
        <v>42</v>
      </c>
    </row>
    <row r="26" spans="1:13" ht="52.2" customHeight="1" thickBot="1" x14ac:dyDescent="0.5">
      <c r="A26" s="34">
        <v>0.75</v>
      </c>
      <c r="B26" s="46">
        <f>ROUNDDOWN(F17*A26,-3)</f>
        <v>0</v>
      </c>
      <c r="C26" s="46" t="str">
        <f>IFERROR(VLOOKUP(G14,入力規則リスト!$C$2:$D$7,2),"")</f>
        <v/>
      </c>
      <c r="D26" s="46" t="str">
        <f>IFERROR(C26-F14,"")</f>
        <v/>
      </c>
      <c r="E26" s="46">
        <f>MIN(B26,D26)</f>
        <v>0</v>
      </c>
      <c r="F26" s="48">
        <f>作業用一覧!$M$1</f>
        <v>1</v>
      </c>
      <c r="G26" s="47">
        <f>ROUNDUP(E26*F26,-3)</f>
        <v>0</v>
      </c>
    </row>
    <row r="28" spans="1:13" s="7" customFormat="1" ht="21.6" customHeight="1" x14ac:dyDescent="0.45">
      <c r="A28" s="59"/>
      <c r="B28" s="59"/>
      <c r="C28" s="59"/>
      <c r="D28" s="59"/>
      <c r="E28" s="59"/>
      <c r="F28" s="59"/>
      <c r="G28" s="59"/>
      <c r="H28" s="59"/>
      <c r="I28" s="59"/>
      <c r="J28" s="59"/>
      <c r="K28" s="59"/>
      <c r="L28" s="59"/>
      <c r="M28" s="59"/>
    </row>
    <row r="29" spans="1:13" s="7" customFormat="1" ht="21.6" customHeight="1" x14ac:dyDescent="0.45">
      <c r="A29" s="59"/>
      <c r="B29" s="59"/>
      <c r="C29" s="59"/>
      <c r="D29" s="59"/>
      <c r="E29" s="59"/>
      <c r="F29" s="59"/>
      <c r="G29" s="59"/>
      <c r="H29" s="59"/>
      <c r="I29" s="59"/>
      <c r="J29" s="59"/>
      <c r="K29" s="59"/>
      <c r="L29" s="59"/>
      <c r="M29" s="59"/>
    </row>
    <row r="30" spans="1:13" s="7" customFormat="1" ht="21.6" customHeight="1" x14ac:dyDescent="0.45">
      <c r="A30" s="59"/>
      <c r="B30" s="59"/>
      <c r="C30" s="59"/>
      <c r="D30" s="59"/>
      <c r="E30" s="59"/>
      <c r="F30" s="59"/>
      <c r="G30" s="59"/>
      <c r="H30" s="59"/>
      <c r="I30" s="59"/>
      <c r="J30" s="59"/>
      <c r="K30" s="59"/>
      <c r="L30" s="59"/>
      <c r="M30" s="59"/>
    </row>
    <row r="31" spans="1:13" s="7" customFormat="1" ht="36" customHeight="1" x14ac:dyDescent="0.45">
      <c r="A31" s="59"/>
      <c r="B31" s="59"/>
      <c r="C31" s="59"/>
      <c r="D31" s="59"/>
      <c r="E31" s="59"/>
      <c r="F31" s="59"/>
      <c r="G31" s="59"/>
      <c r="H31" s="59"/>
      <c r="I31" s="59"/>
      <c r="J31" s="59"/>
      <c r="K31" s="59"/>
      <c r="L31" s="59"/>
      <c r="M31" s="59"/>
    </row>
  </sheetData>
  <mergeCells count="13">
    <mergeCell ref="A8:G8"/>
    <mergeCell ref="A2:H2"/>
    <mergeCell ref="F3:G3"/>
    <mergeCell ref="A6:M6"/>
    <mergeCell ref="A7:M7"/>
    <mergeCell ref="A28:M28"/>
    <mergeCell ref="A29:M29"/>
    <mergeCell ref="A30:M30"/>
    <mergeCell ref="A31:M31"/>
    <mergeCell ref="D12:D13"/>
    <mergeCell ref="B15:D15"/>
    <mergeCell ref="F17:F22"/>
    <mergeCell ref="A24:A25"/>
  </mergeCells>
  <phoneticPr fontId="1"/>
  <pageMargins left="0.7" right="0.7" top="0.75" bottom="0.75" header="0.3" footer="0.3"/>
  <pageSetup paperSize="9" scale="58"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E4A01514-264E-4AB4-A73C-80EE726DE0AC}">
          <x14:formula1>
            <xm:f>入力規則リスト!$C$4:$C$7</xm:f>
          </x14:formula1>
          <xm:sqref>G14</xm:sqref>
        </x14:dataValidation>
        <x14:dataValidation type="list" allowBlank="1" showInputMessage="1" showErrorMessage="1" xr:uid="{6EC58F22-8CC1-441A-A667-0B0CAAC4E9AF}">
          <x14:formula1>
            <xm:f>入力規則リスト!$F$3:$F$37</xm:f>
          </x14:formula1>
          <xm:sqref>E14</xm:sqref>
        </x14:dataValidation>
        <x14:dataValidation type="list" allowBlank="1" showInputMessage="1" showErrorMessage="1" xr:uid="{604728B7-141F-4128-8844-0F3937C5F5D8}">
          <x14:formula1>
            <xm:f>入力規則リスト!$B$3:$B$14</xm:f>
          </x14:formula1>
          <xm:sqref>B17:B22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5A3F6-8950-4544-9623-AA2D8DD27BE5}">
  <sheetPr>
    <pageSetUpPr fitToPage="1"/>
  </sheetPr>
  <dimension ref="A2:M31"/>
  <sheetViews>
    <sheetView view="pageBreakPreview" topLeftCell="A2" zoomScaleNormal="100" zoomScaleSheetLayoutView="100" workbookViewId="0">
      <selection activeCell="A28" sqref="A28:M28"/>
    </sheetView>
  </sheetViews>
  <sheetFormatPr defaultRowHeight="18" x14ac:dyDescent="0.45"/>
  <cols>
    <col min="2" max="2" width="23.8984375" customWidth="1"/>
    <col min="3" max="3" width="20.296875" customWidth="1"/>
    <col min="4" max="4" width="23.296875" customWidth="1"/>
    <col min="5" max="5" width="24.296875" customWidth="1"/>
    <col min="6" max="6" width="18.296875" customWidth="1"/>
    <col min="7" max="7" width="20.8984375" customWidth="1"/>
  </cols>
  <sheetData>
    <row r="2" spans="1:13" ht="41.4" customHeight="1" x14ac:dyDescent="0.45">
      <c r="A2" s="70" t="s">
        <v>114</v>
      </c>
      <c r="B2" s="70"/>
      <c r="C2" s="70"/>
      <c r="D2" s="70"/>
      <c r="E2" s="70"/>
      <c r="F2" s="70"/>
      <c r="G2" s="70"/>
      <c r="H2" s="70"/>
    </row>
    <row r="3" spans="1:13" ht="41.4" customHeight="1" x14ac:dyDescent="0.45">
      <c r="A3" s="17"/>
      <c r="B3" s="17"/>
      <c r="C3" s="17"/>
      <c r="D3" s="17"/>
      <c r="E3" s="39" t="s">
        <v>53</v>
      </c>
      <c r="F3" s="71">
        <f>'所要額調書(総表）'!$G$3</f>
        <v>0</v>
      </c>
      <c r="G3" s="71"/>
      <c r="H3" s="17"/>
    </row>
    <row r="4" spans="1:13" ht="22.8" customHeight="1" x14ac:dyDescent="0.45">
      <c r="A4" s="35" t="s">
        <v>107</v>
      </c>
      <c r="B4" s="35"/>
      <c r="C4" s="35"/>
      <c r="D4" s="35"/>
      <c r="E4" s="35"/>
      <c r="F4" s="35"/>
      <c r="G4" s="35"/>
      <c r="H4" s="35"/>
      <c r="I4" s="35"/>
      <c r="J4" s="35"/>
      <c r="K4" s="35"/>
      <c r="L4" s="35"/>
      <c r="M4" s="35"/>
    </row>
    <row r="5" spans="1:13" ht="22.8" customHeight="1" x14ac:dyDescent="0.45">
      <c r="A5" s="35" t="s">
        <v>49</v>
      </c>
      <c r="B5" s="35"/>
      <c r="C5" s="35"/>
      <c r="D5" s="35"/>
      <c r="E5" s="35"/>
      <c r="F5" s="36"/>
      <c r="G5" s="36"/>
      <c r="H5" s="36"/>
      <c r="I5" s="36"/>
      <c r="J5" s="36"/>
      <c r="K5" s="36"/>
      <c r="L5" s="36"/>
      <c r="M5" s="36"/>
    </row>
    <row r="6" spans="1:13" ht="22.8" customHeight="1" x14ac:dyDescent="0.45">
      <c r="A6" s="69" t="s">
        <v>35</v>
      </c>
      <c r="B6" s="69"/>
      <c r="C6" s="69"/>
      <c r="D6" s="69"/>
      <c r="E6" s="69"/>
      <c r="F6" s="69"/>
      <c r="G6" s="69"/>
      <c r="H6" s="69"/>
      <c r="I6" s="69"/>
      <c r="J6" s="69"/>
      <c r="K6" s="69"/>
      <c r="L6" s="69"/>
      <c r="M6" s="69"/>
    </row>
    <row r="7" spans="1:13" ht="22.8" customHeight="1" x14ac:dyDescent="0.45">
      <c r="A7" s="69" t="s">
        <v>48</v>
      </c>
      <c r="B7" s="69"/>
      <c r="C7" s="69"/>
      <c r="D7" s="69"/>
      <c r="E7" s="69"/>
      <c r="F7" s="69"/>
      <c r="G7" s="69"/>
      <c r="H7" s="69"/>
      <c r="I7" s="69"/>
      <c r="J7" s="69"/>
      <c r="K7" s="69"/>
      <c r="L7" s="69"/>
      <c r="M7" s="69"/>
    </row>
    <row r="8" spans="1:13" ht="34.200000000000003" customHeight="1" x14ac:dyDescent="0.45">
      <c r="A8" s="69" t="s">
        <v>47</v>
      </c>
      <c r="B8" s="69"/>
      <c r="C8" s="69"/>
      <c r="D8" s="69"/>
      <c r="E8" s="69"/>
      <c r="F8" s="69"/>
      <c r="G8" s="69"/>
      <c r="H8" s="37"/>
      <c r="I8" s="37"/>
      <c r="J8" s="37"/>
      <c r="K8" s="37"/>
      <c r="L8" s="37"/>
      <c r="M8" s="37"/>
    </row>
    <row r="9" spans="1:13" ht="22.8" hidden="1" customHeight="1" x14ac:dyDescent="0.45">
      <c r="A9" s="35" t="s">
        <v>50</v>
      </c>
      <c r="B9" s="35"/>
      <c r="C9" s="35"/>
      <c r="D9" s="35"/>
      <c r="E9" s="35"/>
      <c r="F9" s="36"/>
      <c r="G9" s="36"/>
      <c r="H9" s="36"/>
      <c r="I9" s="36"/>
      <c r="J9" s="36"/>
      <c r="K9" s="36"/>
      <c r="L9" s="36"/>
      <c r="M9" s="36"/>
    </row>
    <row r="10" spans="1:13" ht="22.8" customHeight="1" x14ac:dyDescent="0.45">
      <c r="A10" s="35" t="s">
        <v>105</v>
      </c>
      <c r="B10" s="35"/>
      <c r="C10" s="35"/>
      <c r="D10" s="35"/>
      <c r="E10" s="35"/>
      <c r="F10" s="36"/>
      <c r="G10" s="36"/>
      <c r="H10" s="36"/>
      <c r="I10" s="36"/>
      <c r="J10" s="36"/>
      <c r="K10" s="36"/>
      <c r="L10" s="36"/>
      <c r="M10" s="36"/>
    </row>
    <row r="11" spans="1:13" ht="30.6" customHeight="1" x14ac:dyDescent="0.45">
      <c r="A11" s="38" t="s">
        <v>106</v>
      </c>
      <c r="B11" s="38"/>
      <c r="C11" s="38"/>
      <c r="D11" s="38"/>
      <c r="E11" s="38"/>
      <c r="F11" s="36"/>
      <c r="G11" s="36"/>
      <c r="H11" s="36"/>
      <c r="I11" s="36"/>
      <c r="J11" s="36"/>
      <c r="K11" s="36"/>
      <c r="L11" s="36"/>
      <c r="M11" s="36"/>
    </row>
    <row r="12" spans="1:13" ht="48.6" customHeight="1" x14ac:dyDescent="0.45">
      <c r="A12" s="20" t="s">
        <v>37</v>
      </c>
      <c r="B12" s="41" t="s">
        <v>36</v>
      </c>
      <c r="C12" s="41" t="s">
        <v>108</v>
      </c>
      <c r="D12" s="60" t="s">
        <v>44</v>
      </c>
      <c r="E12" s="23" t="s">
        <v>0</v>
      </c>
      <c r="F12" s="23" t="s">
        <v>25</v>
      </c>
      <c r="G12" s="20" t="s">
        <v>26</v>
      </c>
    </row>
    <row r="13" spans="1:13" ht="19.8" x14ac:dyDescent="0.45">
      <c r="A13" s="20" t="s">
        <v>46</v>
      </c>
      <c r="B13" s="42"/>
      <c r="C13" s="42"/>
      <c r="D13" s="61"/>
      <c r="E13" s="24" t="s">
        <v>58</v>
      </c>
      <c r="F13" s="24" t="s">
        <v>29</v>
      </c>
      <c r="G13" s="24" t="s">
        <v>59</v>
      </c>
    </row>
    <row r="14" spans="1:13" ht="51" customHeight="1" x14ac:dyDescent="0.45">
      <c r="A14" s="25">
        <v>2</v>
      </c>
      <c r="B14" s="25"/>
      <c r="C14" s="26"/>
      <c r="D14" s="26"/>
      <c r="E14" s="27"/>
      <c r="F14" s="25"/>
      <c r="G14" s="28"/>
    </row>
    <row r="15" spans="1:13" ht="32.4" customHeight="1" x14ac:dyDescent="0.45">
      <c r="B15" s="62" t="s">
        <v>2</v>
      </c>
      <c r="C15" s="63"/>
      <c r="D15" s="64"/>
      <c r="E15" s="18" t="s">
        <v>4</v>
      </c>
      <c r="F15" s="19" t="s">
        <v>4</v>
      </c>
    </row>
    <row r="16" spans="1:13" ht="39.6" x14ac:dyDescent="0.45">
      <c r="A16" s="2"/>
      <c r="B16" s="20" t="s">
        <v>102</v>
      </c>
      <c r="C16" s="20" t="s">
        <v>1</v>
      </c>
      <c r="D16" s="20" t="s">
        <v>103</v>
      </c>
      <c r="E16" s="21" t="s">
        <v>104</v>
      </c>
      <c r="F16" s="22" t="s">
        <v>43</v>
      </c>
    </row>
    <row r="17" spans="1:13" ht="40.799999999999997" customHeight="1" x14ac:dyDescent="0.45">
      <c r="A17" s="1">
        <v>1</v>
      </c>
      <c r="B17" s="44"/>
      <c r="C17" s="44"/>
      <c r="D17" s="29"/>
      <c r="E17" s="45"/>
      <c r="F17" s="65">
        <f>SUM(E17:E22)</f>
        <v>0</v>
      </c>
    </row>
    <row r="18" spans="1:13" ht="40.799999999999997" customHeight="1" x14ac:dyDescent="0.45">
      <c r="A18" s="1">
        <v>2</v>
      </c>
      <c r="B18" s="44"/>
      <c r="C18" s="44"/>
      <c r="D18" s="29"/>
      <c r="E18" s="45"/>
      <c r="F18" s="66"/>
    </row>
    <row r="19" spans="1:13" ht="40.799999999999997" customHeight="1" x14ac:dyDescent="0.45">
      <c r="A19" s="1">
        <v>3</v>
      </c>
      <c r="B19" s="44"/>
      <c r="C19" s="44"/>
      <c r="D19" s="29"/>
      <c r="E19" s="45"/>
      <c r="F19" s="66"/>
    </row>
    <row r="20" spans="1:13" ht="40.799999999999997" customHeight="1" x14ac:dyDescent="0.45">
      <c r="A20" s="1">
        <v>4</v>
      </c>
      <c r="B20" s="44"/>
      <c r="C20" s="44"/>
      <c r="D20" s="29"/>
      <c r="E20" s="45"/>
      <c r="F20" s="66"/>
    </row>
    <row r="21" spans="1:13" ht="40.799999999999997" customHeight="1" x14ac:dyDescent="0.45">
      <c r="A21" s="1">
        <v>5</v>
      </c>
      <c r="B21" s="44"/>
      <c r="C21" s="44"/>
      <c r="D21" s="29"/>
      <c r="E21" s="45"/>
      <c r="F21" s="66"/>
    </row>
    <row r="22" spans="1:13" ht="40.799999999999997" customHeight="1" x14ac:dyDescent="0.45">
      <c r="A22" s="1">
        <v>6</v>
      </c>
      <c r="B22" s="44"/>
      <c r="C22" s="44"/>
      <c r="D22" s="29"/>
      <c r="E22" s="45"/>
      <c r="F22" s="67"/>
    </row>
    <row r="23" spans="1:13" ht="18.600000000000001" thickBot="1" x14ac:dyDescent="0.5"/>
    <row r="24" spans="1:13" ht="59.4" x14ac:dyDescent="0.45">
      <c r="A24" s="68" t="s">
        <v>45</v>
      </c>
      <c r="B24" s="20" t="s">
        <v>51</v>
      </c>
      <c r="C24" s="30" t="s">
        <v>27</v>
      </c>
      <c r="D24" s="30" t="s">
        <v>28</v>
      </c>
      <c r="E24" s="20" t="s">
        <v>52</v>
      </c>
      <c r="F24" s="31" t="s">
        <v>40</v>
      </c>
      <c r="G24" s="32" t="s">
        <v>57</v>
      </c>
    </row>
    <row r="25" spans="1:13" ht="19.8" x14ac:dyDescent="0.45">
      <c r="A25" s="68"/>
      <c r="B25" s="30" t="s">
        <v>30</v>
      </c>
      <c r="C25" s="30" t="s">
        <v>31</v>
      </c>
      <c r="D25" s="30" t="s">
        <v>32</v>
      </c>
      <c r="E25" s="30" t="s">
        <v>33</v>
      </c>
      <c r="F25" s="31" t="s">
        <v>41</v>
      </c>
      <c r="G25" s="33" t="s">
        <v>42</v>
      </c>
    </row>
    <row r="26" spans="1:13" ht="52.2" customHeight="1" thickBot="1" x14ac:dyDescent="0.5">
      <c r="A26" s="34">
        <v>0.75</v>
      </c>
      <c r="B26" s="46">
        <f>ROUNDDOWN(F17*A26,-3)</f>
        <v>0</v>
      </c>
      <c r="C26" s="46" t="str">
        <f>IFERROR(VLOOKUP(G14,入力規則リスト!$C$2:$D$7,2),"")</f>
        <v/>
      </c>
      <c r="D26" s="46" t="str">
        <f>IFERROR(C26-F14,"")</f>
        <v/>
      </c>
      <c r="E26" s="46">
        <f>MIN(B26,D26)</f>
        <v>0</v>
      </c>
      <c r="F26" s="48">
        <f>作業用一覧!$M$1</f>
        <v>1</v>
      </c>
      <c r="G26" s="47">
        <f>ROUNDUP(E26*F26,-3)</f>
        <v>0</v>
      </c>
    </row>
    <row r="28" spans="1:13" s="7" customFormat="1" ht="21.6" customHeight="1" x14ac:dyDescent="0.45">
      <c r="A28" s="59"/>
      <c r="B28" s="59"/>
      <c r="C28" s="59"/>
      <c r="D28" s="59"/>
      <c r="E28" s="59"/>
      <c r="F28" s="59"/>
      <c r="G28" s="59"/>
      <c r="H28" s="59"/>
      <c r="I28" s="59"/>
      <c r="J28" s="59"/>
      <c r="K28" s="59"/>
      <c r="L28" s="59"/>
      <c r="M28" s="59"/>
    </row>
    <row r="29" spans="1:13" s="7" customFormat="1" ht="21.6" customHeight="1" x14ac:dyDescent="0.45">
      <c r="A29" s="59"/>
      <c r="B29" s="59"/>
      <c r="C29" s="59"/>
      <c r="D29" s="59"/>
      <c r="E29" s="59"/>
      <c r="F29" s="59"/>
      <c r="G29" s="59"/>
      <c r="H29" s="59"/>
      <c r="I29" s="59"/>
      <c r="J29" s="59"/>
      <c r="K29" s="59"/>
      <c r="L29" s="59"/>
      <c r="M29" s="59"/>
    </row>
    <row r="30" spans="1:13" s="7" customFormat="1" ht="21.6" customHeight="1" x14ac:dyDescent="0.45">
      <c r="A30" s="59"/>
      <c r="B30" s="59"/>
      <c r="C30" s="59"/>
      <c r="D30" s="59"/>
      <c r="E30" s="59"/>
      <c r="F30" s="59"/>
      <c r="G30" s="59"/>
      <c r="H30" s="59"/>
      <c r="I30" s="59"/>
      <c r="J30" s="59"/>
      <c r="K30" s="59"/>
      <c r="L30" s="59"/>
      <c r="M30" s="59"/>
    </row>
    <row r="31" spans="1:13" s="7" customFormat="1" ht="36" customHeight="1" x14ac:dyDescent="0.45">
      <c r="A31" s="59"/>
      <c r="B31" s="59"/>
      <c r="C31" s="59"/>
      <c r="D31" s="59"/>
      <c r="E31" s="59"/>
      <c r="F31" s="59"/>
      <c r="G31" s="59"/>
      <c r="H31" s="59"/>
      <c r="I31" s="59"/>
      <c r="J31" s="59"/>
      <c r="K31" s="59"/>
      <c r="L31" s="59"/>
      <c r="M31" s="59"/>
    </row>
  </sheetData>
  <mergeCells count="13">
    <mergeCell ref="A30:M30"/>
    <mergeCell ref="A31:M31"/>
    <mergeCell ref="A6:M6"/>
    <mergeCell ref="A8:G8"/>
    <mergeCell ref="D12:D13"/>
    <mergeCell ref="B15:D15"/>
    <mergeCell ref="F17:F22"/>
    <mergeCell ref="A24:A25"/>
    <mergeCell ref="A2:H2"/>
    <mergeCell ref="F3:G3"/>
    <mergeCell ref="A7:M7"/>
    <mergeCell ref="A28:M28"/>
    <mergeCell ref="A29:M29"/>
  </mergeCells>
  <phoneticPr fontId="1"/>
  <pageMargins left="0.7" right="0.7" top="0.75" bottom="0.75" header="0.3" footer="0.3"/>
  <pageSetup paperSize="9" scale="58"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40DA2906-BC30-448A-B916-7B623561F1B6}">
          <x14:formula1>
            <xm:f>入力規則リスト!$B$3:$B$14</xm:f>
          </x14:formula1>
          <xm:sqref>B17:B22</xm:sqref>
        </x14:dataValidation>
        <x14:dataValidation type="list" allowBlank="1" showInputMessage="1" showErrorMessage="1" xr:uid="{9845B20B-6993-480F-8074-F4BD5FE425E4}">
          <x14:formula1>
            <xm:f>入力規則リスト!$F$3:$F$37</xm:f>
          </x14:formula1>
          <xm:sqref>E14</xm:sqref>
        </x14:dataValidation>
        <x14:dataValidation type="list" allowBlank="1" showInputMessage="1" showErrorMessage="1" xr:uid="{9793E8AE-2344-4A91-9F6A-E6965BFB2EB8}">
          <x14:formula1>
            <xm:f>入力規則リスト!$C$4:$C$7</xm:f>
          </x14:formula1>
          <xm:sqref>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C24B-5601-462D-AB41-90229451F186}">
  <sheetPr>
    <pageSetUpPr fitToPage="1"/>
  </sheetPr>
  <dimension ref="A2:M31"/>
  <sheetViews>
    <sheetView view="pageBreakPreview" zoomScaleNormal="100" zoomScaleSheetLayoutView="100" workbookViewId="0">
      <selection activeCell="A28" sqref="A28:M28"/>
    </sheetView>
  </sheetViews>
  <sheetFormatPr defaultRowHeight="18" x14ac:dyDescent="0.45"/>
  <cols>
    <col min="2" max="2" width="23.8984375" customWidth="1"/>
    <col min="3" max="3" width="20.296875" customWidth="1"/>
    <col min="4" max="4" width="23.296875" customWidth="1"/>
    <col min="5" max="5" width="24.296875" customWidth="1"/>
    <col min="6" max="6" width="18.296875" customWidth="1"/>
    <col min="7" max="7" width="20.8984375" customWidth="1"/>
  </cols>
  <sheetData>
    <row r="2" spans="1:13" ht="41.4" customHeight="1" x14ac:dyDescent="0.45">
      <c r="A2" s="70" t="s">
        <v>114</v>
      </c>
      <c r="B2" s="70"/>
      <c r="C2" s="70"/>
      <c r="D2" s="70"/>
      <c r="E2" s="70"/>
      <c r="F2" s="70"/>
      <c r="G2" s="70"/>
      <c r="H2" s="70"/>
    </row>
    <row r="3" spans="1:13" ht="41.4" customHeight="1" x14ac:dyDescent="0.45">
      <c r="A3" s="17"/>
      <c r="B3" s="17"/>
      <c r="C3" s="17"/>
      <c r="D3" s="17"/>
      <c r="E3" s="39" t="s">
        <v>53</v>
      </c>
      <c r="F3" s="71">
        <f>'所要額調書(総表）'!$G$3</f>
        <v>0</v>
      </c>
      <c r="G3" s="71"/>
      <c r="H3" s="17"/>
    </row>
    <row r="4" spans="1:13" ht="22.8" customHeight="1" x14ac:dyDescent="0.45">
      <c r="A4" s="35" t="s">
        <v>107</v>
      </c>
      <c r="B4" s="35"/>
      <c r="C4" s="35"/>
      <c r="D4" s="35"/>
      <c r="E4" s="35"/>
      <c r="F4" s="35"/>
      <c r="G4" s="35"/>
      <c r="H4" s="35"/>
      <c r="I4" s="35"/>
      <c r="J4" s="35"/>
      <c r="K4" s="35"/>
      <c r="L4" s="35"/>
      <c r="M4" s="35"/>
    </row>
    <row r="5" spans="1:13" ht="22.8" customHeight="1" x14ac:dyDescent="0.45">
      <c r="A5" s="35" t="s">
        <v>49</v>
      </c>
      <c r="B5" s="35"/>
      <c r="C5" s="35"/>
      <c r="D5" s="35"/>
      <c r="E5" s="35"/>
      <c r="F5" s="36"/>
      <c r="G5" s="36"/>
      <c r="H5" s="36"/>
      <c r="I5" s="36"/>
      <c r="J5" s="36"/>
      <c r="K5" s="36"/>
      <c r="L5" s="36"/>
      <c r="M5" s="36"/>
    </row>
    <row r="6" spans="1:13" ht="22.8" customHeight="1" x14ac:dyDescent="0.45">
      <c r="A6" s="69" t="s">
        <v>35</v>
      </c>
      <c r="B6" s="69"/>
      <c r="C6" s="69"/>
      <c r="D6" s="69"/>
      <c r="E6" s="69"/>
      <c r="F6" s="69"/>
      <c r="G6" s="69"/>
      <c r="H6" s="69"/>
      <c r="I6" s="69"/>
      <c r="J6" s="69"/>
      <c r="K6" s="69"/>
      <c r="L6" s="69"/>
      <c r="M6" s="69"/>
    </row>
    <row r="7" spans="1:13" ht="22.8" customHeight="1" x14ac:dyDescent="0.45">
      <c r="A7" s="69" t="s">
        <v>48</v>
      </c>
      <c r="B7" s="69"/>
      <c r="C7" s="69"/>
      <c r="D7" s="69"/>
      <c r="E7" s="69"/>
      <c r="F7" s="69"/>
      <c r="G7" s="69"/>
      <c r="H7" s="69"/>
      <c r="I7" s="69"/>
      <c r="J7" s="69"/>
      <c r="K7" s="69"/>
      <c r="L7" s="69"/>
      <c r="M7" s="69"/>
    </row>
    <row r="8" spans="1:13" ht="34.200000000000003" customHeight="1" x14ac:dyDescent="0.45">
      <c r="A8" s="69" t="s">
        <v>47</v>
      </c>
      <c r="B8" s="69"/>
      <c r="C8" s="69"/>
      <c r="D8" s="69"/>
      <c r="E8" s="69"/>
      <c r="F8" s="69"/>
      <c r="G8" s="69"/>
      <c r="H8" s="37"/>
      <c r="I8" s="37"/>
      <c r="J8" s="37"/>
      <c r="K8" s="37"/>
      <c r="L8" s="37"/>
      <c r="M8" s="37"/>
    </row>
    <row r="9" spans="1:13" ht="22.8" hidden="1" customHeight="1" x14ac:dyDescent="0.45">
      <c r="A9" s="35" t="s">
        <v>50</v>
      </c>
      <c r="B9" s="35"/>
      <c r="C9" s="35"/>
      <c r="D9" s="35"/>
      <c r="E9" s="35"/>
      <c r="F9" s="36"/>
      <c r="G9" s="36"/>
      <c r="H9" s="36"/>
      <c r="I9" s="36"/>
      <c r="J9" s="36"/>
      <c r="K9" s="36"/>
      <c r="L9" s="36"/>
      <c r="M9" s="36"/>
    </row>
    <row r="10" spans="1:13" ht="22.8" customHeight="1" x14ac:dyDescent="0.45">
      <c r="A10" s="35" t="s">
        <v>105</v>
      </c>
      <c r="B10" s="35"/>
      <c r="C10" s="35"/>
      <c r="D10" s="35"/>
      <c r="E10" s="35"/>
      <c r="F10" s="36"/>
      <c r="G10" s="36"/>
      <c r="H10" s="36"/>
      <c r="I10" s="36"/>
      <c r="J10" s="36"/>
      <c r="K10" s="36"/>
      <c r="L10" s="36"/>
      <c r="M10" s="36"/>
    </row>
    <row r="11" spans="1:13" ht="30.6" customHeight="1" x14ac:dyDescent="0.45">
      <c r="A11" s="38" t="s">
        <v>106</v>
      </c>
      <c r="B11" s="38"/>
      <c r="C11" s="38"/>
      <c r="D11" s="38"/>
      <c r="E11" s="38"/>
      <c r="F11" s="36"/>
      <c r="G11" s="36"/>
      <c r="H11" s="36"/>
      <c r="I11" s="36"/>
      <c r="J11" s="36"/>
      <c r="K11" s="36"/>
      <c r="L11" s="36"/>
      <c r="M11" s="36"/>
    </row>
    <row r="12" spans="1:13" ht="48.6" customHeight="1" x14ac:dyDescent="0.45">
      <c r="A12" s="20" t="s">
        <v>37</v>
      </c>
      <c r="B12" s="41" t="s">
        <v>36</v>
      </c>
      <c r="C12" s="41" t="s">
        <v>108</v>
      </c>
      <c r="D12" s="60" t="s">
        <v>44</v>
      </c>
      <c r="E12" s="23" t="s">
        <v>0</v>
      </c>
      <c r="F12" s="23" t="s">
        <v>25</v>
      </c>
      <c r="G12" s="20" t="s">
        <v>26</v>
      </c>
    </row>
    <row r="13" spans="1:13" ht="19.8" x14ac:dyDescent="0.45">
      <c r="A13" s="20" t="s">
        <v>46</v>
      </c>
      <c r="B13" s="42"/>
      <c r="C13" s="42"/>
      <c r="D13" s="61"/>
      <c r="E13" s="24" t="s">
        <v>58</v>
      </c>
      <c r="F13" s="24" t="s">
        <v>29</v>
      </c>
      <c r="G13" s="24" t="s">
        <v>59</v>
      </c>
    </row>
    <row r="14" spans="1:13" ht="51" customHeight="1" x14ac:dyDescent="0.45">
      <c r="A14" s="25">
        <v>3</v>
      </c>
      <c r="B14" s="25"/>
      <c r="C14" s="26"/>
      <c r="D14" s="26"/>
      <c r="E14" s="27"/>
      <c r="F14" s="25"/>
      <c r="G14" s="28"/>
    </row>
    <row r="15" spans="1:13" ht="32.4" customHeight="1" x14ac:dyDescent="0.45">
      <c r="B15" s="62" t="s">
        <v>2</v>
      </c>
      <c r="C15" s="63"/>
      <c r="D15" s="64"/>
      <c r="E15" s="18" t="s">
        <v>4</v>
      </c>
      <c r="F15" s="19" t="s">
        <v>4</v>
      </c>
    </row>
    <row r="16" spans="1:13" ht="39.6" x14ac:dyDescent="0.45">
      <c r="A16" s="2"/>
      <c r="B16" s="20" t="s">
        <v>102</v>
      </c>
      <c r="C16" s="20" t="s">
        <v>1</v>
      </c>
      <c r="D16" s="20" t="s">
        <v>103</v>
      </c>
      <c r="E16" s="21" t="s">
        <v>104</v>
      </c>
      <c r="F16" s="22" t="s">
        <v>43</v>
      </c>
    </row>
    <row r="17" spans="1:13" ht="40.799999999999997" customHeight="1" x14ac:dyDescent="0.45">
      <c r="A17" s="1">
        <v>1</v>
      </c>
      <c r="B17" s="44"/>
      <c r="C17" s="44"/>
      <c r="D17" s="29"/>
      <c r="E17" s="45"/>
      <c r="F17" s="65">
        <f>SUM(E17:E22)</f>
        <v>0</v>
      </c>
    </row>
    <row r="18" spans="1:13" ht="40.799999999999997" customHeight="1" x14ac:dyDescent="0.45">
      <c r="A18" s="1">
        <v>2</v>
      </c>
      <c r="B18" s="44"/>
      <c r="C18" s="44"/>
      <c r="D18" s="29"/>
      <c r="E18" s="45"/>
      <c r="F18" s="66"/>
    </row>
    <row r="19" spans="1:13" ht="40.799999999999997" customHeight="1" x14ac:dyDescent="0.45">
      <c r="A19" s="1">
        <v>3</v>
      </c>
      <c r="B19" s="44"/>
      <c r="C19" s="44"/>
      <c r="D19" s="29"/>
      <c r="E19" s="45"/>
      <c r="F19" s="66"/>
    </row>
    <row r="20" spans="1:13" ht="40.799999999999997" customHeight="1" x14ac:dyDescent="0.45">
      <c r="A20" s="1">
        <v>4</v>
      </c>
      <c r="B20" s="44"/>
      <c r="C20" s="44"/>
      <c r="D20" s="29"/>
      <c r="E20" s="45"/>
      <c r="F20" s="66"/>
    </row>
    <row r="21" spans="1:13" ht="40.799999999999997" customHeight="1" x14ac:dyDescent="0.45">
      <c r="A21" s="1">
        <v>5</v>
      </c>
      <c r="B21" s="44"/>
      <c r="C21" s="44"/>
      <c r="D21" s="29"/>
      <c r="E21" s="45"/>
      <c r="F21" s="66"/>
    </row>
    <row r="22" spans="1:13" ht="40.799999999999997" customHeight="1" x14ac:dyDescent="0.45">
      <c r="A22" s="1">
        <v>6</v>
      </c>
      <c r="B22" s="44"/>
      <c r="C22" s="44"/>
      <c r="D22" s="29"/>
      <c r="E22" s="45"/>
      <c r="F22" s="67"/>
    </row>
    <row r="23" spans="1:13" ht="18.600000000000001" thickBot="1" x14ac:dyDescent="0.5"/>
    <row r="24" spans="1:13" ht="59.4" x14ac:dyDescent="0.45">
      <c r="A24" s="68" t="s">
        <v>45</v>
      </c>
      <c r="B24" s="20" t="s">
        <v>51</v>
      </c>
      <c r="C24" s="30" t="s">
        <v>27</v>
      </c>
      <c r="D24" s="30" t="s">
        <v>28</v>
      </c>
      <c r="E24" s="20" t="s">
        <v>52</v>
      </c>
      <c r="F24" s="31" t="s">
        <v>40</v>
      </c>
      <c r="G24" s="32" t="s">
        <v>57</v>
      </c>
    </row>
    <row r="25" spans="1:13" ht="19.8" x14ac:dyDescent="0.45">
      <c r="A25" s="68"/>
      <c r="B25" s="30" t="s">
        <v>30</v>
      </c>
      <c r="C25" s="30" t="s">
        <v>31</v>
      </c>
      <c r="D25" s="30" t="s">
        <v>32</v>
      </c>
      <c r="E25" s="30" t="s">
        <v>33</v>
      </c>
      <c r="F25" s="31" t="s">
        <v>41</v>
      </c>
      <c r="G25" s="33" t="s">
        <v>42</v>
      </c>
    </row>
    <row r="26" spans="1:13" ht="52.2" customHeight="1" thickBot="1" x14ac:dyDescent="0.5">
      <c r="A26" s="34">
        <v>0.75</v>
      </c>
      <c r="B26" s="46">
        <f>ROUNDDOWN(F17*A26,-3)</f>
        <v>0</v>
      </c>
      <c r="C26" s="46" t="str">
        <f>IFERROR(VLOOKUP(G14,入力規則リスト!$C$2:$D$7,2),"")</f>
        <v/>
      </c>
      <c r="D26" s="46" t="str">
        <f>IFERROR(C26-F14,"")</f>
        <v/>
      </c>
      <c r="E26" s="46">
        <f>MIN(B26,D26)</f>
        <v>0</v>
      </c>
      <c r="F26" s="48">
        <f>作業用一覧!$M$1</f>
        <v>1</v>
      </c>
      <c r="G26" s="47">
        <f>ROUNDUP(E26*F26,-3)</f>
        <v>0</v>
      </c>
    </row>
    <row r="28" spans="1:13" s="7" customFormat="1" ht="21.6" customHeight="1" x14ac:dyDescent="0.45">
      <c r="A28" s="59"/>
      <c r="B28" s="59"/>
      <c r="C28" s="59"/>
      <c r="D28" s="59"/>
      <c r="E28" s="59"/>
      <c r="F28" s="59"/>
      <c r="G28" s="59"/>
      <c r="H28" s="59"/>
      <c r="I28" s="59"/>
      <c r="J28" s="59"/>
      <c r="K28" s="59"/>
      <c r="L28" s="59"/>
      <c r="M28" s="59"/>
    </row>
    <row r="29" spans="1:13" s="7" customFormat="1" ht="21.6" customHeight="1" x14ac:dyDescent="0.45">
      <c r="A29" s="59"/>
      <c r="B29" s="59"/>
      <c r="C29" s="59"/>
      <c r="D29" s="59"/>
      <c r="E29" s="59"/>
      <c r="F29" s="59"/>
      <c r="G29" s="59"/>
      <c r="H29" s="59"/>
      <c r="I29" s="59"/>
      <c r="J29" s="59"/>
      <c r="K29" s="59"/>
      <c r="L29" s="59"/>
      <c r="M29" s="59"/>
    </row>
    <row r="30" spans="1:13" s="7" customFormat="1" ht="21.6" customHeight="1" x14ac:dyDescent="0.45">
      <c r="A30" s="59"/>
      <c r="B30" s="59"/>
      <c r="C30" s="59"/>
      <c r="D30" s="59"/>
      <c r="E30" s="59"/>
      <c r="F30" s="59"/>
      <c r="G30" s="59"/>
      <c r="H30" s="59"/>
      <c r="I30" s="59"/>
      <c r="J30" s="59"/>
      <c r="K30" s="59"/>
      <c r="L30" s="59"/>
      <c r="M30" s="59"/>
    </row>
    <row r="31" spans="1:13" s="7" customFormat="1" ht="36" customHeight="1" x14ac:dyDescent="0.45">
      <c r="A31" s="59"/>
      <c r="B31" s="59"/>
      <c r="C31" s="59"/>
      <c r="D31" s="59"/>
      <c r="E31" s="59"/>
      <c r="F31" s="59"/>
      <c r="G31" s="59"/>
      <c r="H31" s="59"/>
      <c r="I31" s="59"/>
      <c r="J31" s="59"/>
      <c r="K31" s="59"/>
      <c r="L31" s="59"/>
      <c r="M31" s="59"/>
    </row>
  </sheetData>
  <mergeCells count="13">
    <mergeCell ref="A30:M30"/>
    <mergeCell ref="A31:M31"/>
    <mergeCell ref="A6:M6"/>
    <mergeCell ref="A8:G8"/>
    <mergeCell ref="D12:D13"/>
    <mergeCell ref="B15:D15"/>
    <mergeCell ref="F17:F22"/>
    <mergeCell ref="A24:A25"/>
    <mergeCell ref="A2:H2"/>
    <mergeCell ref="F3:G3"/>
    <mergeCell ref="A7:M7"/>
    <mergeCell ref="A28:M28"/>
    <mergeCell ref="A29:M29"/>
  </mergeCells>
  <phoneticPr fontId="1"/>
  <pageMargins left="0.7" right="0.7" top="0.75" bottom="0.75" header="0.3" footer="0.3"/>
  <pageSetup paperSize="9" scale="58"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1DEB0D3F-4273-45D2-AB7C-BC7AE23D0158}">
          <x14:formula1>
            <xm:f>入力規則リスト!$B$3:$B$14</xm:f>
          </x14:formula1>
          <xm:sqref>B17:B22</xm:sqref>
        </x14:dataValidation>
        <x14:dataValidation type="list" allowBlank="1" showInputMessage="1" showErrorMessage="1" xr:uid="{8870717F-D792-401B-9D75-E1050A728A8E}">
          <x14:formula1>
            <xm:f>入力規則リスト!$F$3:$F$37</xm:f>
          </x14:formula1>
          <xm:sqref>E14</xm:sqref>
        </x14:dataValidation>
        <x14:dataValidation type="list" allowBlank="1" showInputMessage="1" showErrorMessage="1" xr:uid="{5B306A52-D640-4060-9701-B649284F3E3B}">
          <x14:formula1>
            <xm:f>入力規則リスト!$C$4:$C$7</xm:f>
          </x14:formula1>
          <xm:sqref>G14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952EA-67B4-4465-8019-0397BC6BBA53}">
  <sheetPr>
    <pageSetUpPr fitToPage="1"/>
  </sheetPr>
  <dimension ref="A2:M31"/>
  <sheetViews>
    <sheetView view="pageBreakPreview" zoomScaleNormal="100" zoomScaleSheetLayoutView="100" workbookViewId="0">
      <selection activeCell="A28" sqref="A28:M28"/>
    </sheetView>
  </sheetViews>
  <sheetFormatPr defaultRowHeight="18" x14ac:dyDescent="0.45"/>
  <cols>
    <col min="2" max="2" width="23.8984375" customWidth="1"/>
    <col min="3" max="3" width="20.296875" customWidth="1"/>
    <col min="4" max="4" width="23.296875" customWidth="1"/>
    <col min="5" max="5" width="24.296875" customWidth="1"/>
    <col min="6" max="6" width="18.296875" customWidth="1"/>
    <col min="7" max="7" width="20.8984375" customWidth="1"/>
  </cols>
  <sheetData>
    <row r="2" spans="1:13" ht="41.4" customHeight="1" x14ac:dyDescent="0.45">
      <c r="A2" s="70" t="s">
        <v>114</v>
      </c>
      <c r="B2" s="70"/>
      <c r="C2" s="70"/>
      <c r="D2" s="70"/>
      <c r="E2" s="70"/>
      <c r="F2" s="70"/>
      <c r="G2" s="70"/>
      <c r="H2" s="70"/>
    </row>
    <row r="3" spans="1:13" ht="41.4" customHeight="1" x14ac:dyDescent="0.45">
      <c r="A3" s="17"/>
      <c r="B3" s="17"/>
      <c r="C3" s="17"/>
      <c r="D3" s="17"/>
      <c r="E3" s="39" t="s">
        <v>53</v>
      </c>
      <c r="F3" s="71">
        <f>'所要額調書(総表）'!$G$3</f>
        <v>0</v>
      </c>
      <c r="G3" s="71"/>
      <c r="H3" s="17"/>
    </row>
    <row r="4" spans="1:13" ht="22.8" customHeight="1" x14ac:dyDescent="0.45">
      <c r="A4" s="35" t="s">
        <v>107</v>
      </c>
      <c r="B4" s="35"/>
      <c r="C4" s="35"/>
      <c r="D4" s="35"/>
      <c r="E4" s="35"/>
      <c r="F4" s="35"/>
      <c r="G4" s="35"/>
      <c r="H4" s="35"/>
      <c r="I4" s="35"/>
      <c r="J4" s="35"/>
      <c r="K4" s="35"/>
      <c r="L4" s="35"/>
      <c r="M4" s="35"/>
    </row>
    <row r="5" spans="1:13" ht="22.8" customHeight="1" x14ac:dyDescent="0.45">
      <c r="A5" s="35" t="s">
        <v>49</v>
      </c>
      <c r="B5" s="35"/>
      <c r="C5" s="35"/>
      <c r="D5" s="35"/>
      <c r="E5" s="35"/>
      <c r="F5" s="36"/>
      <c r="G5" s="36"/>
      <c r="H5" s="36"/>
      <c r="I5" s="36"/>
      <c r="J5" s="36"/>
      <c r="K5" s="36"/>
      <c r="L5" s="36"/>
      <c r="M5" s="36"/>
    </row>
    <row r="6" spans="1:13" ht="22.8" customHeight="1" x14ac:dyDescent="0.45">
      <c r="A6" s="69" t="s">
        <v>35</v>
      </c>
      <c r="B6" s="69"/>
      <c r="C6" s="69"/>
      <c r="D6" s="69"/>
      <c r="E6" s="69"/>
      <c r="F6" s="69"/>
      <c r="G6" s="69"/>
      <c r="H6" s="69"/>
      <c r="I6" s="69"/>
      <c r="J6" s="69"/>
      <c r="K6" s="69"/>
      <c r="L6" s="69"/>
      <c r="M6" s="69"/>
    </row>
    <row r="7" spans="1:13" ht="22.8" customHeight="1" x14ac:dyDescent="0.45">
      <c r="A7" s="69" t="s">
        <v>48</v>
      </c>
      <c r="B7" s="69"/>
      <c r="C7" s="69"/>
      <c r="D7" s="69"/>
      <c r="E7" s="69"/>
      <c r="F7" s="69"/>
      <c r="G7" s="69"/>
      <c r="H7" s="69"/>
      <c r="I7" s="69"/>
      <c r="J7" s="69"/>
      <c r="K7" s="69"/>
      <c r="L7" s="69"/>
      <c r="M7" s="69"/>
    </row>
    <row r="8" spans="1:13" ht="34.200000000000003" customHeight="1" x14ac:dyDescent="0.45">
      <c r="A8" s="69" t="s">
        <v>47</v>
      </c>
      <c r="B8" s="69"/>
      <c r="C8" s="69"/>
      <c r="D8" s="69"/>
      <c r="E8" s="69"/>
      <c r="F8" s="69"/>
      <c r="G8" s="69"/>
      <c r="H8" s="37"/>
      <c r="I8" s="37"/>
      <c r="J8" s="37"/>
      <c r="K8" s="37"/>
      <c r="L8" s="37"/>
      <c r="M8" s="37"/>
    </row>
    <row r="9" spans="1:13" ht="22.8" hidden="1" customHeight="1" x14ac:dyDescent="0.45">
      <c r="A9" s="35" t="s">
        <v>50</v>
      </c>
      <c r="B9" s="35"/>
      <c r="C9" s="35"/>
      <c r="D9" s="35"/>
      <c r="E9" s="35"/>
      <c r="F9" s="36"/>
      <c r="G9" s="36"/>
      <c r="H9" s="36"/>
      <c r="I9" s="36"/>
      <c r="J9" s="36"/>
      <c r="K9" s="36"/>
      <c r="L9" s="36"/>
      <c r="M9" s="36"/>
    </row>
    <row r="10" spans="1:13" ht="22.8" customHeight="1" x14ac:dyDescent="0.45">
      <c r="A10" s="35" t="s">
        <v>105</v>
      </c>
      <c r="B10" s="35"/>
      <c r="C10" s="35"/>
      <c r="D10" s="35"/>
      <c r="E10" s="35"/>
      <c r="F10" s="36"/>
      <c r="G10" s="36"/>
      <c r="H10" s="36"/>
      <c r="I10" s="36"/>
      <c r="J10" s="36"/>
      <c r="K10" s="36"/>
      <c r="L10" s="36"/>
      <c r="M10" s="36"/>
    </row>
    <row r="11" spans="1:13" ht="30.6" customHeight="1" x14ac:dyDescent="0.45">
      <c r="A11" s="38" t="s">
        <v>106</v>
      </c>
      <c r="B11" s="38"/>
      <c r="C11" s="38"/>
      <c r="D11" s="38"/>
      <c r="E11" s="38"/>
      <c r="F11" s="36"/>
      <c r="G11" s="36"/>
      <c r="H11" s="36"/>
      <c r="I11" s="36"/>
      <c r="J11" s="36"/>
      <c r="K11" s="36"/>
      <c r="L11" s="36"/>
      <c r="M11" s="36"/>
    </row>
    <row r="12" spans="1:13" ht="48.6" customHeight="1" x14ac:dyDescent="0.45">
      <c r="A12" s="20" t="s">
        <v>37</v>
      </c>
      <c r="B12" s="41" t="s">
        <v>36</v>
      </c>
      <c r="C12" s="41" t="s">
        <v>108</v>
      </c>
      <c r="D12" s="60" t="s">
        <v>44</v>
      </c>
      <c r="E12" s="23" t="s">
        <v>0</v>
      </c>
      <c r="F12" s="23" t="s">
        <v>25</v>
      </c>
      <c r="G12" s="20" t="s">
        <v>26</v>
      </c>
    </row>
    <row r="13" spans="1:13" ht="19.8" x14ac:dyDescent="0.45">
      <c r="A13" s="20" t="s">
        <v>46</v>
      </c>
      <c r="B13" s="42"/>
      <c r="C13" s="42"/>
      <c r="D13" s="61"/>
      <c r="E13" s="24" t="s">
        <v>58</v>
      </c>
      <c r="F13" s="24" t="s">
        <v>29</v>
      </c>
      <c r="G13" s="24" t="s">
        <v>59</v>
      </c>
    </row>
    <row r="14" spans="1:13" ht="51" customHeight="1" x14ac:dyDescent="0.45">
      <c r="A14" s="25">
        <v>4</v>
      </c>
      <c r="B14" s="25"/>
      <c r="C14" s="26"/>
      <c r="D14" s="26"/>
      <c r="E14" s="27"/>
      <c r="F14" s="25"/>
      <c r="G14" s="28"/>
    </row>
    <row r="15" spans="1:13" ht="32.4" customHeight="1" x14ac:dyDescent="0.45">
      <c r="B15" s="62" t="s">
        <v>2</v>
      </c>
      <c r="C15" s="63"/>
      <c r="D15" s="64"/>
      <c r="E15" s="18" t="s">
        <v>4</v>
      </c>
      <c r="F15" s="19" t="s">
        <v>4</v>
      </c>
    </row>
    <row r="16" spans="1:13" ht="39.6" x14ac:dyDescent="0.45">
      <c r="A16" s="2"/>
      <c r="B16" s="20" t="s">
        <v>102</v>
      </c>
      <c r="C16" s="20" t="s">
        <v>1</v>
      </c>
      <c r="D16" s="20" t="s">
        <v>103</v>
      </c>
      <c r="E16" s="21" t="s">
        <v>104</v>
      </c>
      <c r="F16" s="22" t="s">
        <v>43</v>
      </c>
    </row>
    <row r="17" spans="1:13" ht="40.799999999999997" customHeight="1" x14ac:dyDescent="0.45">
      <c r="A17" s="1">
        <v>1</v>
      </c>
      <c r="B17" s="44"/>
      <c r="C17" s="44"/>
      <c r="D17" s="29"/>
      <c r="E17" s="45"/>
      <c r="F17" s="65">
        <f>SUM(E17:E22)</f>
        <v>0</v>
      </c>
    </row>
    <row r="18" spans="1:13" ht="40.799999999999997" customHeight="1" x14ac:dyDescent="0.45">
      <c r="A18" s="1">
        <v>2</v>
      </c>
      <c r="B18" s="44"/>
      <c r="C18" s="44"/>
      <c r="D18" s="29"/>
      <c r="E18" s="45"/>
      <c r="F18" s="66"/>
    </row>
    <row r="19" spans="1:13" ht="40.799999999999997" customHeight="1" x14ac:dyDescent="0.45">
      <c r="A19" s="1">
        <v>3</v>
      </c>
      <c r="B19" s="44"/>
      <c r="C19" s="44"/>
      <c r="D19" s="29"/>
      <c r="E19" s="45"/>
      <c r="F19" s="66"/>
    </row>
    <row r="20" spans="1:13" ht="40.799999999999997" customHeight="1" x14ac:dyDescent="0.45">
      <c r="A20" s="1">
        <v>4</v>
      </c>
      <c r="B20" s="44"/>
      <c r="C20" s="44"/>
      <c r="D20" s="29"/>
      <c r="E20" s="45"/>
      <c r="F20" s="66"/>
    </row>
    <row r="21" spans="1:13" ht="40.799999999999997" customHeight="1" x14ac:dyDescent="0.45">
      <c r="A21" s="1">
        <v>5</v>
      </c>
      <c r="B21" s="44"/>
      <c r="C21" s="44"/>
      <c r="D21" s="29"/>
      <c r="E21" s="45"/>
      <c r="F21" s="66"/>
    </row>
    <row r="22" spans="1:13" ht="40.799999999999997" customHeight="1" x14ac:dyDescent="0.45">
      <c r="A22" s="1">
        <v>6</v>
      </c>
      <c r="B22" s="44"/>
      <c r="C22" s="44"/>
      <c r="D22" s="29"/>
      <c r="E22" s="45"/>
      <c r="F22" s="67"/>
    </row>
    <row r="23" spans="1:13" ht="18.600000000000001" thickBot="1" x14ac:dyDescent="0.5"/>
    <row r="24" spans="1:13" ht="59.4" x14ac:dyDescent="0.45">
      <c r="A24" s="68" t="s">
        <v>45</v>
      </c>
      <c r="B24" s="20" t="s">
        <v>51</v>
      </c>
      <c r="C24" s="30" t="s">
        <v>27</v>
      </c>
      <c r="D24" s="30" t="s">
        <v>28</v>
      </c>
      <c r="E24" s="20" t="s">
        <v>52</v>
      </c>
      <c r="F24" s="31" t="s">
        <v>40</v>
      </c>
      <c r="G24" s="32" t="s">
        <v>57</v>
      </c>
    </row>
    <row r="25" spans="1:13" ht="19.8" x14ac:dyDescent="0.45">
      <c r="A25" s="68"/>
      <c r="B25" s="30" t="s">
        <v>30</v>
      </c>
      <c r="C25" s="30" t="s">
        <v>31</v>
      </c>
      <c r="D25" s="30" t="s">
        <v>32</v>
      </c>
      <c r="E25" s="30" t="s">
        <v>33</v>
      </c>
      <c r="F25" s="31" t="s">
        <v>41</v>
      </c>
      <c r="G25" s="33" t="s">
        <v>42</v>
      </c>
    </row>
    <row r="26" spans="1:13" ht="52.2" customHeight="1" thickBot="1" x14ac:dyDescent="0.5">
      <c r="A26" s="34">
        <v>0.75</v>
      </c>
      <c r="B26" s="46">
        <f>ROUNDDOWN(F17*A26,-3)</f>
        <v>0</v>
      </c>
      <c r="C26" s="46" t="str">
        <f>IFERROR(VLOOKUP(G14,入力規則リスト!$C$2:$D$7,2),"")</f>
        <v/>
      </c>
      <c r="D26" s="46" t="str">
        <f>IFERROR(C26-F14,"")</f>
        <v/>
      </c>
      <c r="E26" s="46">
        <f>MIN(B26,D26)</f>
        <v>0</v>
      </c>
      <c r="F26" s="48">
        <f>作業用一覧!$M$1</f>
        <v>1</v>
      </c>
      <c r="G26" s="47">
        <f>ROUNDUP(E26*F26,-3)</f>
        <v>0</v>
      </c>
    </row>
    <row r="28" spans="1:13" s="7" customFormat="1" ht="21.6" customHeight="1" x14ac:dyDescent="0.45">
      <c r="A28" s="59"/>
      <c r="B28" s="59"/>
      <c r="C28" s="59"/>
      <c r="D28" s="59"/>
      <c r="E28" s="59"/>
      <c r="F28" s="59"/>
      <c r="G28" s="59"/>
      <c r="H28" s="59"/>
      <c r="I28" s="59"/>
      <c r="J28" s="59"/>
      <c r="K28" s="59"/>
      <c r="L28" s="59"/>
      <c r="M28" s="59"/>
    </row>
    <row r="29" spans="1:13" s="7" customFormat="1" ht="21.6" customHeight="1" x14ac:dyDescent="0.45">
      <c r="A29" s="59"/>
      <c r="B29" s="59"/>
      <c r="C29" s="59"/>
      <c r="D29" s="59"/>
      <c r="E29" s="59"/>
      <c r="F29" s="59"/>
      <c r="G29" s="59"/>
      <c r="H29" s="59"/>
      <c r="I29" s="59"/>
      <c r="J29" s="59"/>
      <c r="K29" s="59"/>
      <c r="L29" s="59"/>
      <c r="M29" s="59"/>
    </row>
    <row r="30" spans="1:13" s="7" customFormat="1" ht="21.6" customHeight="1" x14ac:dyDescent="0.45">
      <c r="A30" s="59"/>
      <c r="B30" s="59"/>
      <c r="C30" s="59"/>
      <c r="D30" s="59"/>
      <c r="E30" s="59"/>
      <c r="F30" s="59"/>
      <c r="G30" s="59"/>
      <c r="H30" s="59"/>
      <c r="I30" s="59"/>
      <c r="J30" s="59"/>
      <c r="K30" s="59"/>
      <c r="L30" s="59"/>
      <c r="M30" s="59"/>
    </row>
    <row r="31" spans="1:13" s="7" customFormat="1" ht="36" customHeight="1" x14ac:dyDescent="0.45">
      <c r="A31" s="59"/>
      <c r="B31" s="59"/>
      <c r="C31" s="59"/>
      <c r="D31" s="59"/>
      <c r="E31" s="59"/>
      <c r="F31" s="59"/>
      <c r="G31" s="59"/>
      <c r="H31" s="59"/>
      <c r="I31" s="59"/>
      <c r="J31" s="59"/>
      <c r="K31" s="59"/>
      <c r="L31" s="59"/>
      <c r="M31" s="59"/>
    </row>
  </sheetData>
  <mergeCells count="13">
    <mergeCell ref="A30:M30"/>
    <mergeCell ref="A31:M31"/>
    <mergeCell ref="A6:M6"/>
    <mergeCell ref="A8:G8"/>
    <mergeCell ref="D12:D13"/>
    <mergeCell ref="B15:D15"/>
    <mergeCell ref="F17:F22"/>
    <mergeCell ref="A24:A25"/>
    <mergeCell ref="A2:H2"/>
    <mergeCell ref="F3:G3"/>
    <mergeCell ref="A7:M7"/>
    <mergeCell ref="A28:M28"/>
    <mergeCell ref="A29:M29"/>
  </mergeCells>
  <phoneticPr fontId="1"/>
  <pageMargins left="0.7" right="0.7" top="0.75" bottom="0.75" header="0.3" footer="0.3"/>
  <pageSetup paperSize="9" scale="58"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37F096D6-A9FA-41F9-827C-DFADC3E95475}">
          <x14:formula1>
            <xm:f>入力規則リスト!$C$4:$C$7</xm:f>
          </x14:formula1>
          <xm:sqref>G14</xm:sqref>
        </x14:dataValidation>
        <x14:dataValidation type="list" allowBlank="1" showInputMessage="1" showErrorMessage="1" xr:uid="{3AE19172-1DB3-48C8-89C6-EBE868B63E6E}">
          <x14:formula1>
            <xm:f>入力規則リスト!$F$3:$F$37</xm:f>
          </x14:formula1>
          <xm:sqref>E14</xm:sqref>
        </x14:dataValidation>
        <x14:dataValidation type="list" allowBlank="1" showInputMessage="1" showErrorMessage="1" xr:uid="{29199902-86E5-4865-B9CC-6AE0006B0B74}">
          <x14:formula1>
            <xm:f>入力規則リスト!$B$3:$B$14</xm:f>
          </x14:formula1>
          <xm:sqref>B17:B22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86918-A928-44D0-A493-5669A8BA5898}">
  <sheetPr>
    <pageSetUpPr fitToPage="1"/>
  </sheetPr>
  <dimension ref="A2:M31"/>
  <sheetViews>
    <sheetView view="pageBreakPreview" topLeftCell="A2" zoomScaleNormal="100" zoomScaleSheetLayoutView="100" workbookViewId="0">
      <selection activeCell="A28" sqref="A28:M28"/>
    </sheetView>
  </sheetViews>
  <sheetFormatPr defaultRowHeight="18" x14ac:dyDescent="0.45"/>
  <cols>
    <col min="2" max="2" width="23.8984375" customWidth="1"/>
    <col min="3" max="3" width="20.296875" customWidth="1"/>
    <col min="4" max="4" width="23.296875" customWidth="1"/>
    <col min="5" max="5" width="24.296875" customWidth="1"/>
    <col min="6" max="6" width="18.296875" customWidth="1"/>
    <col min="7" max="7" width="20.8984375" customWidth="1"/>
  </cols>
  <sheetData>
    <row r="2" spans="1:13" ht="41.4" customHeight="1" x14ac:dyDescent="0.45">
      <c r="A2" s="70" t="s">
        <v>114</v>
      </c>
      <c r="B2" s="70"/>
      <c r="C2" s="70"/>
      <c r="D2" s="70"/>
      <c r="E2" s="70"/>
      <c r="F2" s="70"/>
      <c r="G2" s="70"/>
      <c r="H2" s="70"/>
    </row>
    <row r="3" spans="1:13" ht="41.4" customHeight="1" x14ac:dyDescent="0.45">
      <c r="A3" s="17"/>
      <c r="B3" s="17"/>
      <c r="C3" s="17"/>
      <c r="D3" s="17"/>
      <c r="E3" s="39" t="s">
        <v>53</v>
      </c>
      <c r="F3" s="71">
        <f>'所要額調書(総表）'!$G$3</f>
        <v>0</v>
      </c>
      <c r="G3" s="71"/>
      <c r="H3" s="17"/>
    </row>
    <row r="4" spans="1:13" ht="22.8" customHeight="1" x14ac:dyDescent="0.45">
      <c r="A4" s="35" t="s">
        <v>107</v>
      </c>
      <c r="B4" s="35"/>
      <c r="C4" s="35"/>
      <c r="D4" s="35"/>
      <c r="E4" s="35"/>
      <c r="F4" s="35"/>
      <c r="G4" s="35"/>
      <c r="H4" s="35"/>
      <c r="I4" s="35"/>
      <c r="J4" s="35"/>
      <c r="K4" s="35"/>
      <c r="L4" s="35"/>
      <c r="M4" s="35"/>
    </row>
    <row r="5" spans="1:13" ht="22.8" customHeight="1" x14ac:dyDescent="0.45">
      <c r="A5" s="35" t="s">
        <v>49</v>
      </c>
      <c r="B5" s="35"/>
      <c r="C5" s="35"/>
      <c r="D5" s="35"/>
      <c r="E5" s="35"/>
      <c r="F5" s="36"/>
      <c r="G5" s="36"/>
      <c r="H5" s="36"/>
      <c r="I5" s="36"/>
      <c r="J5" s="36"/>
      <c r="K5" s="36"/>
      <c r="L5" s="36"/>
      <c r="M5" s="36"/>
    </row>
    <row r="6" spans="1:13" ht="22.8" customHeight="1" x14ac:dyDescent="0.45">
      <c r="A6" s="69" t="s">
        <v>35</v>
      </c>
      <c r="B6" s="69"/>
      <c r="C6" s="69"/>
      <c r="D6" s="69"/>
      <c r="E6" s="69"/>
      <c r="F6" s="69"/>
      <c r="G6" s="69"/>
      <c r="H6" s="69"/>
      <c r="I6" s="69"/>
      <c r="J6" s="69"/>
      <c r="K6" s="69"/>
      <c r="L6" s="69"/>
      <c r="M6" s="69"/>
    </row>
    <row r="7" spans="1:13" ht="22.8" customHeight="1" x14ac:dyDescent="0.45">
      <c r="A7" s="69" t="s">
        <v>48</v>
      </c>
      <c r="B7" s="69"/>
      <c r="C7" s="69"/>
      <c r="D7" s="69"/>
      <c r="E7" s="69"/>
      <c r="F7" s="69"/>
      <c r="G7" s="69"/>
      <c r="H7" s="69"/>
      <c r="I7" s="69"/>
      <c r="J7" s="69"/>
      <c r="K7" s="69"/>
      <c r="L7" s="69"/>
      <c r="M7" s="69"/>
    </row>
    <row r="8" spans="1:13" ht="34.200000000000003" customHeight="1" x14ac:dyDescent="0.45">
      <c r="A8" s="69" t="s">
        <v>47</v>
      </c>
      <c r="B8" s="69"/>
      <c r="C8" s="69"/>
      <c r="D8" s="69"/>
      <c r="E8" s="69"/>
      <c r="F8" s="69"/>
      <c r="G8" s="69"/>
      <c r="H8" s="37"/>
      <c r="I8" s="37"/>
      <c r="J8" s="37"/>
      <c r="K8" s="37"/>
      <c r="L8" s="37"/>
      <c r="M8" s="37"/>
    </row>
    <row r="9" spans="1:13" ht="22.8" hidden="1" customHeight="1" x14ac:dyDescent="0.45">
      <c r="A9" s="35" t="s">
        <v>50</v>
      </c>
      <c r="B9" s="35"/>
      <c r="C9" s="35"/>
      <c r="D9" s="35"/>
      <c r="E9" s="35"/>
      <c r="F9" s="36"/>
      <c r="G9" s="36"/>
      <c r="H9" s="36"/>
      <c r="I9" s="36"/>
      <c r="J9" s="36"/>
      <c r="K9" s="36"/>
      <c r="L9" s="36"/>
      <c r="M9" s="36"/>
    </row>
    <row r="10" spans="1:13" ht="22.8" customHeight="1" x14ac:dyDescent="0.45">
      <c r="A10" s="35" t="s">
        <v>105</v>
      </c>
      <c r="B10" s="35"/>
      <c r="C10" s="35"/>
      <c r="D10" s="35"/>
      <c r="E10" s="35"/>
      <c r="F10" s="36"/>
      <c r="G10" s="36"/>
      <c r="H10" s="36"/>
      <c r="I10" s="36"/>
      <c r="J10" s="36"/>
      <c r="K10" s="36"/>
      <c r="L10" s="36"/>
      <c r="M10" s="36"/>
    </row>
    <row r="11" spans="1:13" ht="30.6" customHeight="1" x14ac:dyDescent="0.45">
      <c r="A11" s="38" t="s">
        <v>106</v>
      </c>
      <c r="B11" s="38"/>
      <c r="C11" s="38"/>
      <c r="D11" s="38"/>
      <c r="E11" s="38"/>
      <c r="F11" s="36"/>
      <c r="G11" s="36"/>
      <c r="H11" s="36"/>
      <c r="I11" s="36"/>
      <c r="J11" s="36"/>
      <c r="K11" s="36"/>
      <c r="L11" s="36"/>
      <c r="M11" s="36"/>
    </row>
    <row r="12" spans="1:13" ht="48.6" customHeight="1" x14ac:dyDescent="0.45">
      <c r="A12" s="20" t="s">
        <v>37</v>
      </c>
      <c r="B12" s="41" t="s">
        <v>36</v>
      </c>
      <c r="C12" s="41" t="s">
        <v>108</v>
      </c>
      <c r="D12" s="60" t="s">
        <v>44</v>
      </c>
      <c r="E12" s="23" t="s">
        <v>0</v>
      </c>
      <c r="F12" s="23" t="s">
        <v>25</v>
      </c>
      <c r="G12" s="20" t="s">
        <v>26</v>
      </c>
    </row>
    <row r="13" spans="1:13" ht="19.8" x14ac:dyDescent="0.45">
      <c r="A13" s="20" t="s">
        <v>46</v>
      </c>
      <c r="B13" s="42"/>
      <c r="C13" s="42"/>
      <c r="D13" s="61"/>
      <c r="E13" s="24" t="s">
        <v>58</v>
      </c>
      <c r="F13" s="24" t="s">
        <v>29</v>
      </c>
      <c r="G13" s="24" t="s">
        <v>59</v>
      </c>
    </row>
    <row r="14" spans="1:13" ht="51" customHeight="1" x14ac:dyDescent="0.45">
      <c r="A14" s="25">
        <v>5</v>
      </c>
      <c r="B14" s="25"/>
      <c r="C14" s="26"/>
      <c r="D14" s="26"/>
      <c r="E14" s="27"/>
      <c r="F14" s="25"/>
      <c r="G14" s="28"/>
    </row>
    <row r="15" spans="1:13" ht="32.4" customHeight="1" x14ac:dyDescent="0.45">
      <c r="B15" s="62" t="s">
        <v>2</v>
      </c>
      <c r="C15" s="63"/>
      <c r="D15" s="64"/>
      <c r="E15" s="18" t="s">
        <v>4</v>
      </c>
      <c r="F15" s="19" t="s">
        <v>4</v>
      </c>
    </row>
    <row r="16" spans="1:13" ht="39.6" x14ac:dyDescent="0.45">
      <c r="A16" s="2"/>
      <c r="B16" s="20" t="s">
        <v>102</v>
      </c>
      <c r="C16" s="20" t="s">
        <v>1</v>
      </c>
      <c r="D16" s="20" t="s">
        <v>103</v>
      </c>
      <c r="E16" s="21" t="s">
        <v>104</v>
      </c>
      <c r="F16" s="22" t="s">
        <v>43</v>
      </c>
    </row>
    <row r="17" spans="1:13" ht="40.799999999999997" customHeight="1" x14ac:dyDescent="0.45">
      <c r="A17" s="1">
        <v>1</v>
      </c>
      <c r="B17" s="44"/>
      <c r="C17" s="44"/>
      <c r="D17" s="29"/>
      <c r="E17" s="45"/>
      <c r="F17" s="65">
        <f>SUM(E17:E22)</f>
        <v>0</v>
      </c>
    </row>
    <row r="18" spans="1:13" ht="40.799999999999997" customHeight="1" x14ac:dyDescent="0.45">
      <c r="A18" s="1">
        <v>2</v>
      </c>
      <c r="B18" s="44"/>
      <c r="C18" s="44"/>
      <c r="D18" s="29"/>
      <c r="E18" s="45"/>
      <c r="F18" s="66"/>
    </row>
    <row r="19" spans="1:13" ht="40.799999999999997" customHeight="1" x14ac:dyDescent="0.45">
      <c r="A19" s="1">
        <v>3</v>
      </c>
      <c r="B19" s="44"/>
      <c r="C19" s="44"/>
      <c r="D19" s="29"/>
      <c r="E19" s="45"/>
      <c r="F19" s="66"/>
    </row>
    <row r="20" spans="1:13" ht="40.799999999999997" customHeight="1" x14ac:dyDescent="0.45">
      <c r="A20" s="1">
        <v>4</v>
      </c>
      <c r="B20" s="44"/>
      <c r="C20" s="44"/>
      <c r="D20" s="29"/>
      <c r="E20" s="45"/>
      <c r="F20" s="66"/>
    </row>
    <row r="21" spans="1:13" ht="40.799999999999997" customHeight="1" x14ac:dyDescent="0.45">
      <c r="A21" s="1">
        <v>5</v>
      </c>
      <c r="B21" s="44"/>
      <c r="C21" s="44"/>
      <c r="D21" s="29"/>
      <c r="E21" s="45"/>
      <c r="F21" s="66"/>
    </row>
    <row r="22" spans="1:13" ht="40.799999999999997" customHeight="1" x14ac:dyDescent="0.45">
      <c r="A22" s="1">
        <v>6</v>
      </c>
      <c r="B22" s="44"/>
      <c r="C22" s="44"/>
      <c r="D22" s="29"/>
      <c r="E22" s="45"/>
      <c r="F22" s="67"/>
    </row>
    <row r="23" spans="1:13" ht="18.600000000000001" thickBot="1" x14ac:dyDescent="0.5"/>
    <row r="24" spans="1:13" ht="59.4" x14ac:dyDescent="0.45">
      <c r="A24" s="68" t="s">
        <v>45</v>
      </c>
      <c r="B24" s="20" t="s">
        <v>51</v>
      </c>
      <c r="C24" s="30" t="s">
        <v>27</v>
      </c>
      <c r="D24" s="30" t="s">
        <v>28</v>
      </c>
      <c r="E24" s="20" t="s">
        <v>52</v>
      </c>
      <c r="F24" s="31" t="s">
        <v>40</v>
      </c>
      <c r="G24" s="32" t="s">
        <v>57</v>
      </c>
    </row>
    <row r="25" spans="1:13" ht="19.8" x14ac:dyDescent="0.45">
      <c r="A25" s="68"/>
      <c r="B25" s="30" t="s">
        <v>30</v>
      </c>
      <c r="C25" s="30" t="s">
        <v>31</v>
      </c>
      <c r="D25" s="30" t="s">
        <v>32</v>
      </c>
      <c r="E25" s="30" t="s">
        <v>33</v>
      </c>
      <c r="F25" s="31" t="s">
        <v>41</v>
      </c>
      <c r="G25" s="33" t="s">
        <v>42</v>
      </c>
    </row>
    <row r="26" spans="1:13" ht="52.2" customHeight="1" thickBot="1" x14ac:dyDescent="0.5">
      <c r="A26" s="34">
        <v>0.75</v>
      </c>
      <c r="B26" s="46">
        <f>ROUNDDOWN(F17*A26,-3)</f>
        <v>0</v>
      </c>
      <c r="C26" s="46" t="str">
        <f>IFERROR(VLOOKUP(G14,入力規則リスト!$C$2:$D$7,2),"")</f>
        <v/>
      </c>
      <c r="D26" s="46" t="str">
        <f>IFERROR(C26-F14,"")</f>
        <v/>
      </c>
      <c r="E26" s="46">
        <f>MIN(B26,D26)</f>
        <v>0</v>
      </c>
      <c r="F26" s="48">
        <f>作業用一覧!$M$1</f>
        <v>1</v>
      </c>
      <c r="G26" s="47">
        <f>ROUNDUP(E26*F26,-3)</f>
        <v>0</v>
      </c>
    </row>
    <row r="28" spans="1:13" s="7" customFormat="1" ht="21.6" customHeight="1" x14ac:dyDescent="0.45">
      <c r="A28" s="59"/>
      <c r="B28" s="59"/>
      <c r="C28" s="59"/>
      <c r="D28" s="59"/>
      <c r="E28" s="59"/>
      <c r="F28" s="59"/>
      <c r="G28" s="59"/>
      <c r="H28" s="59"/>
      <c r="I28" s="59"/>
      <c r="J28" s="59"/>
      <c r="K28" s="59"/>
      <c r="L28" s="59"/>
      <c r="M28" s="59"/>
    </row>
    <row r="29" spans="1:13" s="7" customFormat="1" ht="21.6" customHeight="1" x14ac:dyDescent="0.45">
      <c r="A29" s="59"/>
      <c r="B29" s="59"/>
      <c r="C29" s="59"/>
      <c r="D29" s="59"/>
      <c r="E29" s="59"/>
      <c r="F29" s="59"/>
      <c r="G29" s="59"/>
      <c r="H29" s="59"/>
      <c r="I29" s="59"/>
      <c r="J29" s="59"/>
      <c r="K29" s="59"/>
      <c r="L29" s="59"/>
      <c r="M29" s="59"/>
    </row>
    <row r="30" spans="1:13" s="7" customFormat="1" ht="21.6" customHeight="1" x14ac:dyDescent="0.45">
      <c r="A30" s="59"/>
      <c r="B30" s="59"/>
      <c r="C30" s="59"/>
      <c r="D30" s="59"/>
      <c r="E30" s="59"/>
      <c r="F30" s="59"/>
      <c r="G30" s="59"/>
      <c r="H30" s="59"/>
      <c r="I30" s="59"/>
      <c r="J30" s="59"/>
      <c r="K30" s="59"/>
      <c r="L30" s="59"/>
      <c r="M30" s="59"/>
    </row>
    <row r="31" spans="1:13" s="7" customFormat="1" ht="36" customHeight="1" x14ac:dyDescent="0.45">
      <c r="A31" s="59"/>
      <c r="B31" s="59"/>
      <c r="C31" s="59"/>
      <c r="D31" s="59"/>
      <c r="E31" s="59"/>
      <c r="F31" s="59"/>
      <c r="G31" s="59"/>
      <c r="H31" s="59"/>
      <c r="I31" s="59"/>
      <c r="J31" s="59"/>
      <c r="K31" s="59"/>
      <c r="L31" s="59"/>
      <c r="M31" s="59"/>
    </row>
  </sheetData>
  <mergeCells count="13">
    <mergeCell ref="A30:M30"/>
    <mergeCell ref="A31:M31"/>
    <mergeCell ref="A6:M6"/>
    <mergeCell ref="A8:G8"/>
    <mergeCell ref="D12:D13"/>
    <mergeCell ref="B15:D15"/>
    <mergeCell ref="F17:F22"/>
    <mergeCell ref="A24:A25"/>
    <mergeCell ref="A2:H2"/>
    <mergeCell ref="F3:G3"/>
    <mergeCell ref="A7:M7"/>
    <mergeCell ref="A28:M28"/>
    <mergeCell ref="A29:M29"/>
  </mergeCells>
  <phoneticPr fontId="1"/>
  <pageMargins left="0.7" right="0.7" top="0.75" bottom="0.75" header="0.3" footer="0.3"/>
  <pageSetup paperSize="9" scale="58"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6BAC78C2-D73F-4A3F-BEB9-846E180838FC}">
          <x14:formula1>
            <xm:f>入力規則リスト!$B$3:$B$14</xm:f>
          </x14:formula1>
          <xm:sqref>B17:B22</xm:sqref>
        </x14:dataValidation>
        <x14:dataValidation type="list" allowBlank="1" showInputMessage="1" showErrorMessage="1" xr:uid="{A18F3192-88D8-4131-BF09-F290991924C6}">
          <x14:formula1>
            <xm:f>入力規則リスト!$F$3:$F$37</xm:f>
          </x14:formula1>
          <xm:sqref>E14</xm:sqref>
        </x14:dataValidation>
        <x14:dataValidation type="list" allowBlank="1" showInputMessage="1" showErrorMessage="1" xr:uid="{BB14EE73-6302-484A-BF3F-B5B17E1DEAB8}">
          <x14:formula1>
            <xm:f>入力規則リスト!$C$4:$C$7</xm:f>
          </x14:formula1>
          <xm:sqref>G14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E50A3-EDDC-432C-B6EE-018227588A20}">
  <sheetPr>
    <pageSetUpPr fitToPage="1"/>
  </sheetPr>
  <dimension ref="A2:M31"/>
  <sheetViews>
    <sheetView view="pageBreakPreview" zoomScaleNormal="100" zoomScaleSheetLayoutView="100" workbookViewId="0">
      <selection activeCell="A28" sqref="A28:M28"/>
    </sheetView>
  </sheetViews>
  <sheetFormatPr defaultRowHeight="18" x14ac:dyDescent="0.45"/>
  <cols>
    <col min="2" max="2" width="23.8984375" customWidth="1"/>
    <col min="3" max="3" width="20.296875" customWidth="1"/>
    <col min="4" max="4" width="23.296875" customWidth="1"/>
    <col min="5" max="5" width="24.296875" customWidth="1"/>
    <col min="6" max="6" width="18.296875" customWidth="1"/>
    <col min="7" max="7" width="20.8984375" customWidth="1"/>
  </cols>
  <sheetData>
    <row r="2" spans="1:13" ht="41.4" customHeight="1" x14ac:dyDescent="0.45">
      <c r="A2" s="70" t="s">
        <v>114</v>
      </c>
      <c r="B2" s="70"/>
      <c r="C2" s="70"/>
      <c r="D2" s="70"/>
      <c r="E2" s="70"/>
      <c r="F2" s="70"/>
      <c r="G2" s="70"/>
      <c r="H2" s="70"/>
    </row>
    <row r="3" spans="1:13" ht="41.4" customHeight="1" x14ac:dyDescent="0.45">
      <c r="A3" s="17"/>
      <c r="B3" s="17"/>
      <c r="C3" s="17"/>
      <c r="D3" s="17"/>
      <c r="E3" s="39" t="s">
        <v>53</v>
      </c>
      <c r="F3" s="71">
        <f>'所要額調書(総表）'!$G$3</f>
        <v>0</v>
      </c>
      <c r="G3" s="71"/>
      <c r="H3" s="17"/>
    </row>
    <row r="4" spans="1:13" ht="22.8" customHeight="1" x14ac:dyDescent="0.45">
      <c r="A4" s="35" t="s">
        <v>107</v>
      </c>
      <c r="B4" s="35"/>
      <c r="C4" s="35"/>
      <c r="D4" s="35"/>
      <c r="E4" s="35"/>
      <c r="F4" s="35"/>
      <c r="G4" s="35"/>
      <c r="H4" s="35"/>
      <c r="I4" s="35"/>
      <c r="J4" s="35"/>
      <c r="K4" s="35"/>
      <c r="L4" s="35"/>
      <c r="M4" s="35"/>
    </row>
    <row r="5" spans="1:13" ht="22.8" customHeight="1" x14ac:dyDescent="0.45">
      <c r="A5" s="35" t="s">
        <v>49</v>
      </c>
      <c r="B5" s="35"/>
      <c r="C5" s="35"/>
      <c r="D5" s="35"/>
      <c r="E5" s="35"/>
      <c r="F5" s="36"/>
      <c r="G5" s="36"/>
      <c r="H5" s="36"/>
      <c r="I5" s="36"/>
      <c r="J5" s="36"/>
      <c r="K5" s="36"/>
      <c r="L5" s="36"/>
      <c r="M5" s="36"/>
    </row>
    <row r="6" spans="1:13" ht="22.8" customHeight="1" x14ac:dyDescent="0.45">
      <c r="A6" s="69" t="s">
        <v>35</v>
      </c>
      <c r="B6" s="69"/>
      <c r="C6" s="69"/>
      <c r="D6" s="69"/>
      <c r="E6" s="69"/>
      <c r="F6" s="69"/>
      <c r="G6" s="69"/>
      <c r="H6" s="69"/>
      <c r="I6" s="69"/>
      <c r="J6" s="69"/>
      <c r="K6" s="69"/>
      <c r="L6" s="69"/>
      <c r="M6" s="69"/>
    </row>
    <row r="7" spans="1:13" ht="22.8" customHeight="1" x14ac:dyDescent="0.45">
      <c r="A7" s="69" t="s">
        <v>48</v>
      </c>
      <c r="B7" s="69"/>
      <c r="C7" s="69"/>
      <c r="D7" s="69"/>
      <c r="E7" s="69"/>
      <c r="F7" s="69"/>
      <c r="G7" s="69"/>
      <c r="H7" s="69"/>
      <c r="I7" s="69"/>
      <c r="J7" s="69"/>
      <c r="K7" s="69"/>
      <c r="L7" s="69"/>
      <c r="M7" s="69"/>
    </row>
    <row r="8" spans="1:13" ht="34.200000000000003" customHeight="1" x14ac:dyDescent="0.45">
      <c r="A8" s="69" t="s">
        <v>47</v>
      </c>
      <c r="B8" s="69"/>
      <c r="C8" s="69"/>
      <c r="D8" s="69"/>
      <c r="E8" s="69"/>
      <c r="F8" s="69"/>
      <c r="G8" s="69"/>
      <c r="H8" s="37"/>
      <c r="I8" s="37"/>
      <c r="J8" s="37"/>
      <c r="K8" s="37"/>
      <c r="L8" s="37"/>
      <c r="M8" s="37"/>
    </row>
    <row r="9" spans="1:13" ht="22.8" hidden="1" customHeight="1" x14ac:dyDescent="0.45">
      <c r="A9" s="35" t="s">
        <v>50</v>
      </c>
      <c r="B9" s="35"/>
      <c r="C9" s="35"/>
      <c r="D9" s="35"/>
      <c r="E9" s="35"/>
      <c r="F9" s="36"/>
      <c r="G9" s="36"/>
      <c r="H9" s="36"/>
      <c r="I9" s="36"/>
      <c r="J9" s="36"/>
      <c r="K9" s="36"/>
      <c r="L9" s="36"/>
      <c r="M9" s="36"/>
    </row>
    <row r="10" spans="1:13" ht="22.8" customHeight="1" x14ac:dyDescent="0.45">
      <c r="A10" s="35" t="s">
        <v>105</v>
      </c>
      <c r="B10" s="35"/>
      <c r="C10" s="35"/>
      <c r="D10" s="35"/>
      <c r="E10" s="35"/>
      <c r="F10" s="36"/>
      <c r="G10" s="36"/>
      <c r="H10" s="36"/>
      <c r="I10" s="36"/>
      <c r="J10" s="36"/>
      <c r="K10" s="36"/>
      <c r="L10" s="36"/>
      <c r="M10" s="36"/>
    </row>
    <row r="11" spans="1:13" ht="30.6" customHeight="1" x14ac:dyDescent="0.45">
      <c r="A11" s="38" t="s">
        <v>106</v>
      </c>
      <c r="B11" s="38"/>
      <c r="C11" s="38"/>
      <c r="D11" s="38"/>
      <c r="E11" s="38"/>
      <c r="F11" s="36"/>
      <c r="G11" s="36"/>
      <c r="H11" s="36"/>
      <c r="I11" s="36"/>
      <c r="J11" s="36"/>
      <c r="K11" s="36"/>
      <c r="L11" s="36"/>
      <c r="M11" s="36"/>
    </row>
    <row r="12" spans="1:13" ht="48.6" customHeight="1" x14ac:dyDescent="0.45">
      <c r="A12" s="20" t="s">
        <v>37</v>
      </c>
      <c r="B12" s="41" t="s">
        <v>36</v>
      </c>
      <c r="C12" s="41" t="s">
        <v>108</v>
      </c>
      <c r="D12" s="60" t="s">
        <v>44</v>
      </c>
      <c r="E12" s="23" t="s">
        <v>0</v>
      </c>
      <c r="F12" s="23" t="s">
        <v>25</v>
      </c>
      <c r="G12" s="20" t="s">
        <v>26</v>
      </c>
    </row>
    <row r="13" spans="1:13" ht="19.8" x14ac:dyDescent="0.45">
      <c r="A13" s="20" t="s">
        <v>46</v>
      </c>
      <c r="B13" s="42"/>
      <c r="C13" s="42"/>
      <c r="D13" s="61"/>
      <c r="E13" s="24" t="s">
        <v>58</v>
      </c>
      <c r="F13" s="24" t="s">
        <v>29</v>
      </c>
      <c r="G13" s="24" t="s">
        <v>59</v>
      </c>
    </row>
    <row r="14" spans="1:13" ht="51" customHeight="1" x14ac:dyDescent="0.45">
      <c r="A14" s="25">
        <v>6</v>
      </c>
      <c r="B14" s="25"/>
      <c r="C14" s="26"/>
      <c r="D14" s="26"/>
      <c r="E14" s="27"/>
      <c r="F14" s="25"/>
      <c r="G14" s="28"/>
    </row>
    <row r="15" spans="1:13" ht="32.4" customHeight="1" x14ac:dyDescent="0.45">
      <c r="B15" s="62" t="s">
        <v>2</v>
      </c>
      <c r="C15" s="63"/>
      <c r="D15" s="64"/>
      <c r="E15" s="18" t="s">
        <v>4</v>
      </c>
      <c r="F15" s="19" t="s">
        <v>4</v>
      </c>
    </row>
    <row r="16" spans="1:13" ht="39.6" x14ac:dyDescent="0.45">
      <c r="A16" s="2"/>
      <c r="B16" s="20" t="s">
        <v>102</v>
      </c>
      <c r="C16" s="20" t="s">
        <v>1</v>
      </c>
      <c r="D16" s="20" t="s">
        <v>103</v>
      </c>
      <c r="E16" s="21" t="s">
        <v>104</v>
      </c>
      <c r="F16" s="22" t="s">
        <v>43</v>
      </c>
    </row>
    <row r="17" spans="1:13" ht="40.799999999999997" customHeight="1" x14ac:dyDescent="0.45">
      <c r="A17" s="1">
        <v>1</v>
      </c>
      <c r="B17" s="44"/>
      <c r="C17" s="44"/>
      <c r="D17" s="29"/>
      <c r="E17" s="45"/>
      <c r="F17" s="65">
        <f>SUM(E17:E22)</f>
        <v>0</v>
      </c>
    </row>
    <row r="18" spans="1:13" ht="40.799999999999997" customHeight="1" x14ac:dyDescent="0.45">
      <c r="A18" s="1">
        <v>2</v>
      </c>
      <c r="B18" s="44"/>
      <c r="C18" s="44"/>
      <c r="D18" s="29"/>
      <c r="E18" s="45"/>
      <c r="F18" s="66"/>
    </row>
    <row r="19" spans="1:13" ht="40.799999999999997" customHeight="1" x14ac:dyDescent="0.45">
      <c r="A19" s="1">
        <v>3</v>
      </c>
      <c r="B19" s="44"/>
      <c r="C19" s="44"/>
      <c r="D19" s="29"/>
      <c r="E19" s="45"/>
      <c r="F19" s="66"/>
    </row>
    <row r="20" spans="1:13" ht="40.799999999999997" customHeight="1" x14ac:dyDescent="0.45">
      <c r="A20" s="1">
        <v>4</v>
      </c>
      <c r="B20" s="44"/>
      <c r="C20" s="44"/>
      <c r="D20" s="29"/>
      <c r="E20" s="45"/>
      <c r="F20" s="66"/>
    </row>
    <row r="21" spans="1:13" ht="40.799999999999997" customHeight="1" x14ac:dyDescent="0.45">
      <c r="A21" s="1">
        <v>5</v>
      </c>
      <c r="B21" s="44"/>
      <c r="C21" s="44"/>
      <c r="D21" s="29"/>
      <c r="E21" s="45"/>
      <c r="F21" s="66"/>
    </row>
    <row r="22" spans="1:13" ht="40.799999999999997" customHeight="1" x14ac:dyDescent="0.45">
      <c r="A22" s="1">
        <v>6</v>
      </c>
      <c r="B22" s="44"/>
      <c r="C22" s="44"/>
      <c r="D22" s="29"/>
      <c r="E22" s="45"/>
      <c r="F22" s="67"/>
    </row>
    <row r="23" spans="1:13" ht="18.600000000000001" thickBot="1" x14ac:dyDescent="0.5"/>
    <row r="24" spans="1:13" ht="59.4" x14ac:dyDescent="0.45">
      <c r="A24" s="68" t="s">
        <v>45</v>
      </c>
      <c r="B24" s="20" t="s">
        <v>51</v>
      </c>
      <c r="C24" s="30" t="s">
        <v>27</v>
      </c>
      <c r="D24" s="30" t="s">
        <v>28</v>
      </c>
      <c r="E24" s="20" t="s">
        <v>52</v>
      </c>
      <c r="F24" s="31" t="s">
        <v>40</v>
      </c>
      <c r="G24" s="32" t="s">
        <v>57</v>
      </c>
    </row>
    <row r="25" spans="1:13" ht="19.8" x14ac:dyDescent="0.45">
      <c r="A25" s="68"/>
      <c r="B25" s="30" t="s">
        <v>30</v>
      </c>
      <c r="C25" s="30" t="s">
        <v>31</v>
      </c>
      <c r="D25" s="30" t="s">
        <v>32</v>
      </c>
      <c r="E25" s="30" t="s">
        <v>33</v>
      </c>
      <c r="F25" s="31" t="s">
        <v>41</v>
      </c>
      <c r="G25" s="33" t="s">
        <v>42</v>
      </c>
    </row>
    <row r="26" spans="1:13" ht="52.2" customHeight="1" thickBot="1" x14ac:dyDescent="0.5">
      <c r="A26" s="34">
        <v>0.75</v>
      </c>
      <c r="B26" s="46">
        <f>ROUNDDOWN(F17*A26,-3)</f>
        <v>0</v>
      </c>
      <c r="C26" s="46" t="str">
        <f>IFERROR(VLOOKUP(G14,入力規則リスト!$C$2:$D$7,2),"")</f>
        <v/>
      </c>
      <c r="D26" s="46" t="str">
        <f>IFERROR(C26-F14,"")</f>
        <v/>
      </c>
      <c r="E26" s="46">
        <f>MIN(B26,D26)</f>
        <v>0</v>
      </c>
      <c r="F26" s="48">
        <f>作業用一覧!$M$1</f>
        <v>1</v>
      </c>
      <c r="G26" s="47">
        <f>ROUNDUP(E26*F26,-3)</f>
        <v>0</v>
      </c>
    </row>
    <row r="28" spans="1:13" s="7" customFormat="1" ht="21.6" customHeight="1" x14ac:dyDescent="0.45">
      <c r="A28" s="59"/>
      <c r="B28" s="59"/>
      <c r="C28" s="59"/>
      <c r="D28" s="59"/>
      <c r="E28" s="59"/>
      <c r="F28" s="59"/>
      <c r="G28" s="59"/>
      <c r="H28" s="59"/>
      <c r="I28" s="59"/>
      <c r="J28" s="59"/>
      <c r="K28" s="59"/>
      <c r="L28" s="59"/>
      <c r="M28" s="59"/>
    </row>
    <row r="29" spans="1:13" s="7" customFormat="1" ht="21.6" customHeight="1" x14ac:dyDescent="0.45">
      <c r="A29" s="59"/>
      <c r="B29" s="59"/>
      <c r="C29" s="59"/>
      <c r="D29" s="59"/>
      <c r="E29" s="59"/>
      <c r="F29" s="59"/>
      <c r="G29" s="59"/>
      <c r="H29" s="59"/>
      <c r="I29" s="59"/>
      <c r="J29" s="59"/>
      <c r="K29" s="59"/>
      <c r="L29" s="59"/>
      <c r="M29" s="59"/>
    </row>
    <row r="30" spans="1:13" s="7" customFormat="1" ht="21.6" customHeight="1" x14ac:dyDescent="0.45">
      <c r="A30" s="59"/>
      <c r="B30" s="59"/>
      <c r="C30" s="59"/>
      <c r="D30" s="59"/>
      <c r="E30" s="59"/>
      <c r="F30" s="59"/>
      <c r="G30" s="59"/>
      <c r="H30" s="59"/>
      <c r="I30" s="59"/>
      <c r="J30" s="59"/>
      <c r="K30" s="59"/>
      <c r="L30" s="59"/>
      <c r="M30" s="59"/>
    </row>
    <row r="31" spans="1:13" s="7" customFormat="1" ht="36" customHeight="1" x14ac:dyDescent="0.45">
      <c r="A31" s="59"/>
      <c r="B31" s="59"/>
      <c r="C31" s="59"/>
      <c r="D31" s="59"/>
      <c r="E31" s="59"/>
      <c r="F31" s="59"/>
      <c r="G31" s="59"/>
      <c r="H31" s="59"/>
      <c r="I31" s="59"/>
      <c r="J31" s="59"/>
      <c r="K31" s="59"/>
      <c r="L31" s="59"/>
      <c r="M31" s="59"/>
    </row>
  </sheetData>
  <mergeCells count="13">
    <mergeCell ref="A30:M30"/>
    <mergeCell ref="A31:M31"/>
    <mergeCell ref="A6:M6"/>
    <mergeCell ref="A8:G8"/>
    <mergeCell ref="D12:D13"/>
    <mergeCell ref="B15:D15"/>
    <mergeCell ref="F17:F22"/>
    <mergeCell ref="A24:A25"/>
    <mergeCell ref="A2:H2"/>
    <mergeCell ref="F3:G3"/>
    <mergeCell ref="A7:M7"/>
    <mergeCell ref="A28:M28"/>
    <mergeCell ref="A29:M29"/>
  </mergeCells>
  <phoneticPr fontId="1"/>
  <pageMargins left="0.7" right="0.7" top="0.75" bottom="0.75" header="0.3" footer="0.3"/>
  <pageSetup paperSize="9" scale="58"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BDD31F22-CAFB-4365-880B-DC82DBF65FA3}">
          <x14:formula1>
            <xm:f>入力規則リスト!$C$4:$C$7</xm:f>
          </x14:formula1>
          <xm:sqref>G14</xm:sqref>
        </x14:dataValidation>
        <x14:dataValidation type="list" allowBlank="1" showInputMessage="1" showErrorMessage="1" xr:uid="{907DA13F-E66B-4B6A-8420-D65A84BD60A4}">
          <x14:formula1>
            <xm:f>入力規則リスト!$F$3:$F$37</xm:f>
          </x14:formula1>
          <xm:sqref>E14</xm:sqref>
        </x14:dataValidation>
        <x14:dataValidation type="list" allowBlank="1" showInputMessage="1" showErrorMessage="1" xr:uid="{5BBC30F1-DDA4-4DD0-AFFF-3896E880CA90}">
          <x14:formula1>
            <xm:f>入力規則リスト!$B$3:$B$14</xm:f>
          </x14:formula1>
          <xm:sqref>B17:B22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7E014-9CD5-4B38-8BF0-5BB572E78803}">
  <sheetPr>
    <pageSetUpPr fitToPage="1"/>
  </sheetPr>
  <dimension ref="A2:M31"/>
  <sheetViews>
    <sheetView view="pageBreakPreview" zoomScaleNormal="100" zoomScaleSheetLayoutView="100" workbookViewId="0">
      <selection activeCell="A28" sqref="A28:M28"/>
    </sheetView>
  </sheetViews>
  <sheetFormatPr defaultRowHeight="18" x14ac:dyDescent="0.45"/>
  <cols>
    <col min="2" max="2" width="23.8984375" customWidth="1"/>
    <col min="3" max="3" width="20.296875" customWidth="1"/>
    <col min="4" max="4" width="23.296875" customWidth="1"/>
    <col min="5" max="5" width="24.296875" customWidth="1"/>
    <col min="6" max="6" width="18.296875" customWidth="1"/>
    <col min="7" max="7" width="20.8984375" customWidth="1"/>
  </cols>
  <sheetData>
    <row r="2" spans="1:13" ht="41.4" customHeight="1" x14ac:dyDescent="0.45">
      <c r="A2" s="70" t="s">
        <v>114</v>
      </c>
      <c r="B2" s="70"/>
      <c r="C2" s="70"/>
      <c r="D2" s="70"/>
      <c r="E2" s="70"/>
      <c r="F2" s="70"/>
      <c r="G2" s="70"/>
      <c r="H2" s="70"/>
    </row>
    <row r="3" spans="1:13" ht="41.4" customHeight="1" x14ac:dyDescent="0.45">
      <c r="A3" s="17"/>
      <c r="B3" s="17"/>
      <c r="C3" s="17"/>
      <c r="D3" s="17"/>
      <c r="E3" s="39" t="s">
        <v>53</v>
      </c>
      <c r="F3" s="71">
        <f>'所要額調書(総表）'!$G$3</f>
        <v>0</v>
      </c>
      <c r="G3" s="71"/>
      <c r="H3" s="17"/>
    </row>
    <row r="4" spans="1:13" ht="22.8" customHeight="1" x14ac:dyDescent="0.45">
      <c r="A4" s="35" t="s">
        <v>107</v>
      </c>
      <c r="B4" s="35"/>
      <c r="C4" s="35"/>
      <c r="D4" s="35"/>
      <c r="E4" s="35"/>
      <c r="F4" s="35"/>
      <c r="G4" s="35"/>
      <c r="H4" s="35"/>
      <c r="I4" s="35"/>
      <c r="J4" s="35"/>
      <c r="K4" s="35"/>
      <c r="L4" s="35"/>
      <c r="M4" s="35"/>
    </row>
    <row r="5" spans="1:13" ht="22.8" customHeight="1" x14ac:dyDescent="0.45">
      <c r="A5" s="35" t="s">
        <v>49</v>
      </c>
      <c r="B5" s="35"/>
      <c r="C5" s="35"/>
      <c r="D5" s="35"/>
      <c r="E5" s="35"/>
      <c r="F5" s="36"/>
      <c r="G5" s="36"/>
      <c r="H5" s="36"/>
      <c r="I5" s="36"/>
      <c r="J5" s="36"/>
      <c r="K5" s="36"/>
      <c r="L5" s="36"/>
      <c r="M5" s="36"/>
    </row>
    <row r="6" spans="1:13" ht="22.8" customHeight="1" x14ac:dyDescent="0.45">
      <c r="A6" s="69" t="s">
        <v>35</v>
      </c>
      <c r="B6" s="69"/>
      <c r="C6" s="69"/>
      <c r="D6" s="69"/>
      <c r="E6" s="69"/>
      <c r="F6" s="69"/>
      <c r="G6" s="69"/>
      <c r="H6" s="69"/>
      <c r="I6" s="69"/>
      <c r="J6" s="69"/>
      <c r="K6" s="69"/>
      <c r="L6" s="69"/>
      <c r="M6" s="69"/>
    </row>
    <row r="7" spans="1:13" ht="22.8" customHeight="1" x14ac:dyDescent="0.45">
      <c r="A7" s="69" t="s">
        <v>48</v>
      </c>
      <c r="B7" s="69"/>
      <c r="C7" s="69"/>
      <c r="D7" s="69"/>
      <c r="E7" s="69"/>
      <c r="F7" s="69"/>
      <c r="G7" s="69"/>
      <c r="H7" s="69"/>
      <c r="I7" s="69"/>
      <c r="J7" s="69"/>
      <c r="K7" s="69"/>
      <c r="L7" s="69"/>
      <c r="M7" s="69"/>
    </row>
    <row r="8" spans="1:13" ht="34.200000000000003" customHeight="1" x14ac:dyDescent="0.45">
      <c r="A8" s="69" t="s">
        <v>47</v>
      </c>
      <c r="B8" s="69"/>
      <c r="C8" s="69"/>
      <c r="D8" s="69"/>
      <c r="E8" s="69"/>
      <c r="F8" s="69"/>
      <c r="G8" s="69"/>
      <c r="H8" s="37"/>
      <c r="I8" s="37"/>
      <c r="J8" s="37"/>
      <c r="K8" s="37"/>
      <c r="L8" s="37"/>
      <c r="M8" s="37"/>
    </row>
    <row r="9" spans="1:13" ht="22.8" hidden="1" customHeight="1" x14ac:dyDescent="0.45">
      <c r="A9" s="35" t="s">
        <v>50</v>
      </c>
      <c r="B9" s="35"/>
      <c r="C9" s="35"/>
      <c r="D9" s="35"/>
      <c r="E9" s="35"/>
      <c r="F9" s="36"/>
      <c r="G9" s="36"/>
      <c r="H9" s="36"/>
      <c r="I9" s="36"/>
      <c r="J9" s="36"/>
      <c r="K9" s="36"/>
      <c r="L9" s="36"/>
      <c r="M9" s="36"/>
    </row>
    <row r="10" spans="1:13" ht="22.8" customHeight="1" x14ac:dyDescent="0.45">
      <c r="A10" s="35" t="s">
        <v>105</v>
      </c>
      <c r="B10" s="35"/>
      <c r="C10" s="35"/>
      <c r="D10" s="35"/>
      <c r="E10" s="35"/>
      <c r="F10" s="36"/>
      <c r="G10" s="36"/>
      <c r="H10" s="36"/>
      <c r="I10" s="36"/>
      <c r="J10" s="36"/>
      <c r="K10" s="36"/>
      <c r="L10" s="36"/>
      <c r="M10" s="36"/>
    </row>
    <row r="11" spans="1:13" ht="30.6" customHeight="1" x14ac:dyDescent="0.45">
      <c r="A11" s="38" t="s">
        <v>106</v>
      </c>
      <c r="B11" s="38"/>
      <c r="C11" s="38"/>
      <c r="D11" s="38"/>
      <c r="E11" s="38"/>
      <c r="F11" s="36"/>
      <c r="G11" s="36"/>
      <c r="H11" s="36"/>
      <c r="I11" s="36"/>
      <c r="J11" s="36"/>
      <c r="K11" s="36"/>
      <c r="L11" s="36"/>
      <c r="M11" s="36"/>
    </row>
    <row r="12" spans="1:13" ht="48.6" customHeight="1" x14ac:dyDescent="0.45">
      <c r="A12" s="20" t="s">
        <v>37</v>
      </c>
      <c r="B12" s="41" t="s">
        <v>36</v>
      </c>
      <c r="C12" s="41" t="s">
        <v>108</v>
      </c>
      <c r="D12" s="60" t="s">
        <v>44</v>
      </c>
      <c r="E12" s="23" t="s">
        <v>0</v>
      </c>
      <c r="F12" s="23" t="s">
        <v>25</v>
      </c>
      <c r="G12" s="20" t="s">
        <v>26</v>
      </c>
    </row>
    <row r="13" spans="1:13" ht="19.8" x14ac:dyDescent="0.45">
      <c r="A13" s="20" t="s">
        <v>46</v>
      </c>
      <c r="B13" s="42"/>
      <c r="C13" s="42"/>
      <c r="D13" s="61"/>
      <c r="E13" s="24" t="s">
        <v>58</v>
      </c>
      <c r="F13" s="24" t="s">
        <v>29</v>
      </c>
      <c r="G13" s="24" t="s">
        <v>59</v>
      </c>
    </row>
    <row r="14" spans="1:13" ht="51" customHeight="1" x14ac:dyDescent="0.45">
      <c r="A14" s="25">
        <v>7</v>
      </c>
      <c r="B14" s="25"/>
      <c r="C14" s="26"/>
      <c r="D14" s="26"/>
      <c r="E14" s="27"/>
      <c r="F14" s="25"/>
      <c r="G14" s="28"/>
    </row>
    <row r="15" spans="1:13" ht="32.4" customHeight="1" x14ac:dyDescent="0.45">
      <c r="B15" s="62" t="s">
        <v>2</v>
      </c>
      <c r="C15" s="63"/>
      <c r="D15" s="64"/>
      <c r="E15" s="18" t="s">
        <v>4</v>
      </c>
      <c r="F15" s="19" t="s">
        <v>4</v>
      </c>
    </row>
    <row r="16" spans="1:13" ht="39.6" x14ac:dyDescent="0.45">
      <c r="A16" s="2"/>
      <c r="B16" s="20" t="s">
        <v>102</v>
      </c>
      <c r="C16" s="20" t="s">
        <v>1</v>
      </c>
      <c r="D16" s="20" t="s">
        <v>103</v>
      </c>
      <c r="E16" s="21" t="s">
        <v>104</v>
      </c>
      <c r="F16" s="22" t="s">
        <v>43</v>
      </c>
    </row>
    <row r="17" spans="1:13" ht="40.799999999999997" customHeight="1" x14ac:dyDescent="0.45">
      <c r="A17" s="1">
        <v>1</v>
      </c>
      <c r="B17" s="44"/>
      <c r="C17" s="44"/>
      <c r="D17" s="29"/>
      <c r="E17" s="45"/>
      <c r="F17" s="65">
        <f>SUM(E17:E22)</f>
        <v>0</v>
      </c>
    </row>
    <row r="18" spans="1:13" ht="40.799999999999997" customHeight="1" x14ac:dyDescent="0.45">
      <c r="A18" s="1">
        <v>2</v>
      </c>
      <c r="B18" s="44"/>
      <c r="C18" s="44"/>
      <c r="D18" s="29"/>
      <c r="E18" s="45"/>
      <c r="F18" s="66"/>
    </row>
    <row r="19" spans="1:13" ht="40.799999999999997" customHeight="1" x14ac:dyDescent="0.45">
      <c r="A19" s="1">
        <v>3</v>
      </c>
      <c r="B19" s="44"/>
      <c r="C19" s="44"/>
      <c r="D19" s="29"/>
      <c r="E19" s="45"/>
      <c r="F19" s="66"/>
    </row>
    <row r="20" spans="1:13" ht="40.799999999999997" customHeight="1" x14ac:dyDescent="0.45">
      <c r="A20" s="1">
        <v>4</v>
      </c>
      <c r="B20" s="44"/>
      <c r="C20" s="44"/>
      <c r="D20" s="29"/>
      <c r="E20" s="45"/>
      <c r="F20" s="66"/>
    </row>
    <row r="21" spans="1:13" ht="40.799999999999997" customHeight="1" x14ac:dyDescent="0.45">
      <c r="A21" s="1">
        <v>5</v>
      </c>
      <c r="B21" s="44"/>
      <c r="C21" s="44"/>
      <c r="D21" s="29"/>
      <c r="E21" s="45"/>
      <c r="F21" s="66"/>
    </row>
    <row r="22" spans="1:13" ht="40.799999999999997" customHeight="1" x14ac:dyDescent="0.45">
      <c r="A22" s="1">
        <v>6</v>
      </c>
      <c r="B22" s="44"/>
      <c r="C22" s="44"/>
      <c r="D22" s="29"/>
      <c r="E22" s="45"/>
      <c r="F22" s="67"/>
    </row>
    <row r="23" spans="1:13" ht="18.600000000000001" thickBot="1" x14ac:dyDescent="0.5"/>
    <row r="24" spans="1:13" ht="59.4" x14ac:dyDescent="0.45">
      <c r="A24" s="68" t="s">
        <v>45</v>
      </c>
      <c r="B24" s="20" t="s">
        <v>51</v>
      </c>
      <c r="C24" s="30" t="s">
        <v>27</v>
      </c>
      <c r="D24" s="30" t="s">
        <v>28</v>
      </c>
      <c r="E24" s="20" t="s">
        <v>52</v>
      </c>
      <c r="F24" s="31" t="s">
        <v>40</v>
      </c>
      <c r="G24" s="32" t="s">
        <v>57</v>
      </c>
    </row>
    <row r="25" spans="1:13" ht="19.8" x14ac:dyDescent="0.45">
      <c r="A25" s="68"/>
      <c r="B25" s="30" t="s">
        <v>30</v>
      </c>
      <c r="C25" s="30" t="s">
        <v>31</v>
      </c>
      <c r="D25" s="30" t="s">
        <v>32</v>
      </c>
      <c r="E25" s="30" t="s">
        <v>33</v>
      </c>
      <c r="F25" s="31" t="s">
        <v>41</v>
      </c>
      <c r="G25" s="33" t="s">
        <v>42</v>
      </c>
    </row>
    <row r="26" spans="1:13" ht="52.2" customHeight="1" thickBot="1" x14ac:dyDescent="0.5">
      <c r="A26" s="34">
        <v>0.75</v>
      </c>
      <c r="B26" s="46">
        <f>ROUNDDOWN(F17*A26,-3)</f>
        <v>0</v>
      </c>
      <c r="C26" s="46" t="str">
        <f>IFERROR(VLOOKUP(G14,入力規則リスト!$C$2:$D$7,2),"")</f>
        <v/>
      </c>
      <c r="D26" s="46" t="str">
        <f>IFERROR(C26-F14,"")</f>
        <v/>
      </c>
      <c r="E26" s="46">
        <f>MIN(B26,D26)</f>
        <v>0</v>
      </c>
      <c r="F26" s="48">
        <f>作業用一覧!$M$1</f>
        <v>1</v>
      </c>
      <c r="G26" s="47">
        <f>ROUNDUP(E26*F26,-3)</f>
        <v>0</v>
      </c>
    </row>
    <row r="28" spans="1:13" s="7" customFormat="1" ht="21.6" customHeight="1" x14ac:dyDescent="0.45">
      <c r="A28" s="59"/>
      <c r="B28" s="59"/>
      <c r="C28" s="59"/>
      <c r="D28" s="59"/>
      <c r="E28" s="59"/>
      <c r="F28" s="59"/>
      <c r="G28" s="59"/>
      <c r="H28" s="59"/>
      <c r="I28" s="59"/>
      <c r="J28" s="59"/>
      <c r="K28" s="59"/>
      <c r="L28" s="59"/>
      <c r="M28" s="59"/>
    </row>
    <row r="29" spans="1:13" s="7" customFormat="1" ht="21.6" customHeight="1" x14ac:dyDescent="0.45">
      <c r="A29" s="59"/>
      <c r="B29" s="59"/>
      <c r="C29" s="59"/>
      <c r="D29" s="59"/>
      <c r="E29" s="59"/>
      <c r="F29" s="59"/>
      <c r="G29" s="59"/>
      <c r="H29" s="59"/>
      <c r="I29" s="59"/>
      <c r="J29" s="59"/>
      <c r="K29" s="59"/>
      <c r="L29" s="59"/>
      <c r="M29" s="59"/>
    </row>
    <row r="30" spans="1:13" s="7" customFormat="1" ht="21.6" customHeight="1" x14ac:dyDescent="0.45">
      <c r="A30" s="59"/>
      <c r="B30" s="59"/>
      <c r="C30" s="59"/>
      <c r="D30" s="59"/>
      <c r="E30" s="59"/>
      <c r="F30" s="59"/>
      <c r="G30" s="59"/>
      <c r="H30" s="59"/>
      <c r="I30" s="59"/>
      <c r="J30" s="59"/>
      <c r="K30" s="59"/>
      <c r="L30" s="59"/>
      <c r="M30" s="59"/>
    </row>
    <row r="31" spans="1:13" s="7" customFormat="1" ht="36" customHeight="1" x14ac:dyDescent="0.45">
      <c r="A31" s="59"/>
      <c r="B31" s="59"/>
      <c r="C31" s="59"/>
      <c r="D31" s="59"/>
      <c r="E31" s="59"/>
      <c r="F31" s="59"/>
      <c r="G31" s="59"/>
      <c r="H31" s="59"/>
      <c r="I31" s="59"/>
      <c r="J31" s="59"/>
      <c r="K31" s="59"/>
      <c r="L31" s="59"/>
      <c r="M31" s="59"/>
    </row>
  </sheetData>
  <mergeCells count="13">
    <mergeCell ref="A30:M30"/>
    <mergeCell ref="A31:M31"/>
    <mergeCell ref="A6:M6"/>
    <mergeCell ref="A8:G8"/>
    <mergeCell ref="D12:D13"/>
    <mergeCell ref="B15:D15"/>
    <mergeCell ref="F17:F22"/>
    <mergeCell ref="A24:A25"/>
    <mergeCell ref="A2:H2"/>
    <mergeCell ref="F3:G3"/>
    <mergeCell ref="A7:M7"/>
    <mergeCell ref="A28:M28"/>
    <mergeCell ref="A29:M29"/>
  </mergeCells>
  <phoneticPr fontId="1"/>
  <pageMargins left="0.7" right="0.7" top="0.75" bottom="0.75" header="0.3" footer="0.3"/>
  <pageSetup paperSize="9" scale="58"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9CE39844-2E8D-4DF3-81F7-3E7CDC321365}">
          <x14:formula1>
            <xm:f>入力規則リスト!$C$4:$C$7</xm:f>
          </x14:formula1>
          <xm:sqref>G14</xm:sqref>
        </x14:dataValidation>
        <x14:dataValidation type="list" allowBlank="1" showInputMessage="1" showErrorMessage="1" xr:uid="{1914CE28-7ABC-4F6E-96C9-0857ECD2B46D}">
          <x14:formula1>
            <xm:f>入力規則リスト!$F$3:$F$37</xm:f>
          </x14:formula1>
          <xm:sqref>E14</xm:sqref>
        </x14:dataValidation>
        <x14:dataValidation type="list" allowBlank="1" showInputMessage="1" showErrorMessage="1" xr:uid="{ED170F5C-C2B3-47B0-9699-313D24A72C21}">
          <x14:formula1>
            <xm:f>入力規則リスト!$B$3:$B$14</xm:f>
          </x14:formula1>
          <xm:sqref>B17:B22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一番最初にお読みください</vt:lpstr>
      <vt:lpstr>所要額調書(総表）</vt:lpstr>
      <vt:lpstr>個票1</vt:lpstr>
      <vt:lpstr>個票2</vt:lpstr>
      <vt:lpstr>個票3</vt:lpstr>
      <vt:lpstr>個票4</vt:lpstr>
      <vt:lpstr>個票5</vt:lpstr>
      <vt:lpstr>個票6</vt:lpstr>
      <vt:lpstr>個票7</vt:lpstr>
      <vt:lpstr>個票8</vt:lpstr>
      <vt:lpstr>個票9</vt:lpstr>
      <vt:lpstr>個票10</vt:lpstr>
      <vt:lpstr>作業用一覧</vt:lpstr>
      <vt:lpstr>入力規則リスト</vt:lpstr>
      <vt:lpstr>個票1!Print_Area</vt:lpstr>
      <vt:lpstr>個票10!Print_Area</vt:lpstr>
      <vt:lpstr>個票2!Print_Area</vt:lpstr>
      <vt:lpstr>個票3!Print_Area</vt:lpstr>
      <vt:lpstr>個票4!Print_Area</vt:lpstr>
      <vt:lpstr>個票5!Print_Area</vt:lpstr>
      <vt:lpstr>個票6!Print_Area</vt:lpstr>
      <vt:lpstr>個票7!Print_Area</vt:lpstr>
      <vt:lpstr>個票8!Print_Area</vt:lpstr>
      <vt:lpstr>個票9!Print_Area</vt:lpstr>
      <vt:lpstr>'所要額調書(総表）'!Print_Area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2024-07-25T07:36:33Z</cp:lastPrinted>
  <dcterms:created xsi:type="dcterms:W3CDTF">2024-06-18T04:26:24Z</dcterms:created>
  <dcterms:modified xsi:type="dcterms:W3CDTF">2024-07-29T23:36:41Z</dcterms:modified>
</cp:coreProperties>
</file>