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CV002FST04.dpc.pref.chiba.lg.jp\13050_高齢者福祉課$\02_室班フォルダ\法人支援班\600 補助金関連\601 介護ロボット関連\R3\00 要綱改正\02-2 改正起案\"/>
    </mc:Choice>
  </mc:AlternateContent>
  <bookViews>
    <workbookView xWindow="480" yWindow="120" windowWidth="18315" windowHeight="8505"/>
  </bookViews>
  <sheets>
    <sheet name="別紙1" sheetId="13" r:id="rId1"/>
    <sheet name="別紙１（新）計算式入り" sheetId="14" state="hidden" r:id="rId2"/>
    <sheet name="記載例（新）" sheetId="15" state="hidden" r:id="rId3"/>
    <sheet name="リスト" sheetId="9" state="hidden" r:id="rId4"/>
  </sheets>
  <definedNames>
    <definedName name="_xlnm.Print_Area" localSheetId="2">'記載例（新）'!$A$1:$H$26</definedName>
    <definedName name="_xlnm.Print_Area" localSheetId="0">別紙1!$A$1:$F$14</definedName>
    <definedName name="_xlnm.Print_Area" localSheetId="1">'別紙１（新）計算式入り'!$A$1:$H$26</definedName>
  </definedNames>
  <calcPr calcId="162913"/>
</workbook>
</file>

<file path=xl/calcChain.xml><?xml version="1.0" encoding="utf-8"?>
<calcChain xmlns="http://schemas.openxmlformats.org/spreadsheetml/2006/main">
  <c r="F11" i="13" l="1"/>
  <c r="E11" i="13"/>
  <c r="H16" i="14" l="1"/>
  <c r="F16" i="14"/>
  <c r="E16" i="14"/>
  <c r="D16" i="14"/>
  <c r="E15" i="14" l="1"/>
  <c r="G19" i="14" l="1"/>
  <c r="G19" i="15"/>
  <c r="D18" i="15"/>
  <c r="F18" i="15" s="1"/>
  <c r="H18" i="15" s="1"/>
  <c r="E16" i="15"/>
  <c r="D16" i="15"/>
  <c r="E15" i="15"/>
  <c r="D15" i="15"/>
  <c r="E10" i="15"/>
  <c r="E17" i="14"/>
  <c r="F17" i="14" s="1"/>
  <c r="H17" i="14" s="1"/>
  <c r="D17" i="14"/>
  <c r="D18" i="14"/>
  <c r="F18" i="14" s="1"/>
  <c r="H18" i="14" s="1"/>
  <c r="D15" i="14"/>
  <c r="E10" i="14"/>
  <c r="F16" i="15" l="1"/>
  <c r="H16" i="15" s="1"/>
  <c r="F15" i="15"/>
  <c r="H15" i="15" s="1"/>
  <c r="F15" i="14"/>
  <c r="H15" i="14" s="1"/>
  <c r="H19" i="14" s="1"/>
  <c r="H19" i="15" l="1"/>
</calcChain>
</file>

<file path=xl/comments1.xml><?xml version="1.0" encoding="utf-8"?>
<comments xmlns="http://schemas.openxmlformats.org/spreadsheetml/2006/main">
  <authors>
    <author>千葉県</author>
  </authors>
  <commentList>
    <comment ref="A7" authorId="0" shapeId="0">
      <text>
        <r>
          <rPr>
            <b/>
            <sz val="12"/>
            <color indexed="81"/>
            <rFont val="MS P ゴシック"/>
            <family val="3"/>
            <charset val="128"/>
          </rPr>
          <t>※黄色いセルについて、選択または記入してください。その他の箇所は自動計算式が入っていますので、変更しないでください。</t>
        </r>
      </text>
    </comment>
    <comment ref="H12" authorId="0" shapeId="0">
      <text>
        <r>
          <rPr>
            <b/>
            <sz val="9"/>
            <color indexed="81"/>
            <rFont val="MS P ゴシック"/>
            <family val="3"/>
            <charset val="128"/>
          </rPr>
          <t>・消費税は含めない。</t>
        </r>
        <r>
          <rPr>
            <sz val="9"/>
            <color indexed="81"/>
            <rFont val="MS P ゴシック"/>
            <family val="3"/>
            <charset val="128"/>
          </rPr>
          <t xml:space="preserve">
・１機器ごとに１行とする。
　（機器を複数種類申請する場合は適宜行を追加すること。不要な行は削除して差し支えありません。）
・付属品が複数台で共用される場合は１台あたりに案分する（手引き参照）
・Ｄ欄の対象経費については、補助要綱別表「補助対象経費」を参照の上記載すること。
・リース又はレンタルの場合、Ｄ欄には初期費用＋当該年度（３月末まで）のレンタル・リース料総額を記入する。</t>
        </r>
      </text>
    </comment>
    <comment ref="A18" authorId="0" shapeId="0">
      <text>
        <r>
          <rPr>
            <sz val="9"/>
            <color indexed="81"/>
            <rFont val="MS P ゴシック"/>
            <family val="3"/>
            <charset val="128"/>
          </rPr>
          <t>・「見守り機器の導入に伴う通信環境整備」を申請する場合には、
　こちらの行に記入。</t>
        </r>
      </text>
    </comment>
  </commentList>
</comments>
</file>

<file path=xl/comments2.xml><?xml version="1.0" encoding="utf-8"?>
<comments xmlns="http://schemas.openxmlformats.org/spreadsheetml/2006/main">
  <authors>
    <author>千葉県</author>
  </authors>
  <commentList>
    <comment ref="H12" authorId="0" shapeId="0">
      <text>
        <r>
          <rPr>
            <b/>
            <sz val="9"/>
            <color indexed="81"/>
            <rFont val="MS P ゴシック"/>
            <family val="3"/>
            <charset val="128"/>
          </rPr>
          <t>・消費税は含めない。</t>
        </r>
        <r>
          <rPr>
            <sz val="9"/>
            <color indexed="81"/>
            <rFont val="MS P ゴシック"/>
            <family val="3"/>
            <charset val="128"/>
          </rPr>
          <t xml:space="preserve">
・１機器ごとに１行とする。
　（機器を複数種類申請する場合は適宜行を追加すること。不要な行は削除して差し支えありません。）
・付属品が複数台で共用される場合は１台あたりに案分する（手引き参照）
・Ｄ欄の対象経費については、補助要綱別表「補助対象経費」を参照の上記載すること。
・リース又はレンタルの場合、Ｄ欄には初期費用＋当該年度（３月末まで）のレンタル・リース料総額を記入する。</t>
        </r>
      </text>
    </comment>
  </commentList>
</comments>
</file>

<file path=xl/sharedStrings.xml><?xml version="1.0" encoding="utf-8"?>
<sst xmlns="http://schemas.openxmlformats.org/spreadsheetml/2006/main" count="160" uniqueCount="86">
  <si>
    <t>利用定員</t>
    <rPh sb="0" eb="2">
      <t>リヨウ</t>
    </rPh>
    <rPh sb="2" eb="4">
      <t>テイイン</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</si>
  <si>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</si>
  <si>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</si>
  <si>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</si>
  <si>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</si>
  <si>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</si>
  <si>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</si>
  <si>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</si>
  <si>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</si>
  <si>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（人）</t>
    <rPh sb="1" eb="2">
      <t>ニン</t>
    </rPh>
    <phoneticPr fontId="1"/>
  </si>
  <si>
    <t>（台）</t>
    <rPh sb="1" eb="2">
      <t>ダイ</t>
    </rPh>
    <phoneticPr fontId="1"/>
  </si>
  <si>
    <t>（円）</t>
    <rPh sb="1" eb="2">
      <t>エン</t>
    </rPh>
    <phoneticPr fontId="1"/>
  </si>
  <si>
    <t>（別紙１）</t>
    <rPh sb="1" eb="3">
      <t>ベッシ</t>
    </rPh>
    <phoneticPr fontId="1"/>
  </si>
  <si>
    <t>合計</t>
    <rPh sb="0" eb="2">
      <t>ゴウケイ</t>
    </rPh>
    <phoneticPr fontId="1"/>
  </si>
  <si>
    <t>補助所要額
（Ｇ×Ｈ）</t>
    <rPh sb="0" eb="2">
      <t>ホジョ</t>
    </rPh>
    <rPh sb="2" eb="4">
      <t>ショヨウ</t>
    </rPh>
    <rPh sb="4" eb="5">
      <t>ガク</t>
    </rPh>
    <phoneticPr fontId="1"/>
  </si>
  <si>
    <t>Ｉ</t>
    <phoneticPr fontId="1"/>
  </si>
  <si>
    <t>法人名</t>
    <rPh sb="0" eb="2">
      <t>ホウジン</t>
    </rPh>
    <rPh sb="2" eb="3">
      <t>メイ</t>
    </rPh>
    <phoneticPr fontId="1"/>
  </si>
  <si>
    <t>導入事業所名</t>
    <rPh sb="0" eb="2">
      <t>ドウニュウ</t>
    </rPh>
    <rPh sb="2" eb="5">
      <t>ジギョウショ</t>
    </rPh>
    <rPh sb="5" eb="6">
      <t>メイ</t>
    </rPh>
    <phoneticPr fontId="1"/>
  </si>
  <si>
    <t>特別養護老人ホーム</t>
    <rPh sb="0" eb="9">
      <t>トクヨウ</t>
    </rPh>
    <phoneticPr fontId="1"/>
  </si>
  <si>
    <t>介護老人保健施設</t>
    <rPh sb="0" eb="2">
      <t>カイゴ</t>
    </rPh>
    <rPh sb="2" eb="4">
      <t>ロウジン</t>
    </rPh>
    <rPh sb="4" eb="6">
      <t>ホケン</t>
    </rPh>
    <rPh sb="6" eb="8">
      <t>シセツ</t>
    </rPh>
    <phoneticPr fontId="1"/>
  </si>
  <si>
    <t>認知症グループホーム</t>
    <rPh sb="0" eb="3">
      <t>ニンチショウ</t>
    </rPh>
    <phoneticPr fontId="1"/>
  </si>
  <si>
    <t>サービスの種別
（リストから選択）</t>
    <rPh sb="5" eb="7">
      <t>シュベツ</t>
    </rPh>
    <rPh sb="14" eb="16">
      <t>センタク</t>
    </rPh>
    <phoneticPr fontId="1"/>
  </si>
  <si>
    <t>種別</t>
    <rPh sb="0" eb="2">
      <t>シュベツ</t>
    </rPh>
    <phoneticPr fontId="1"/>
  </si>
  <si>
    <t>サービスの種別</t>
    <rPh sb="5" eb="7">
      <t>シュベツ</t>
    </rPh>
    <phoneticPr fontId="1"/>
  </si>
  <si>
    <t>老人短期入所施設</t>
    <rPh sb="0" eb="2">
      <t>ロウジン</t>
    </rPh>
    <rPh sb="2" eb="4">
      <t>タンキ</t>
    </rPh>
    <rPh sb="4" eb="6">
      <t>ニュウショ</t>
    </rPh>
    <rPh sb="6" eb="8">
      <t>シセツ</t>
    </rPh>
    <phoneticPr fontId="1"/>
  </si>
  <si>
    <t>小規模多機能型居宅介護事業所</t>
    <rPh sb="0" eb="3">
      <t>ショウキボ</t>
    </rPh>
    <rPh sb="3" eb="7">
      <t>タキノウガタ</t>
    </rPh>
    <rPh sb="7" eb="9">
      <t>キョタク</t>
    </rPh>
    <rPh sb="9" eb="11">
      <t>カイゴ</t>
    </rPh>
    <rPh sb="11" eb="13">
      <t>ジギョウ</t>
    </rPh>
    <rPh sb="13" eb="14">
      <t>ショ</t>
    </rPh>
    <phoneticPr fontId="1"/>
  </si>
  <si>
    <t>特定施設（介護付き有料老人ホーム）</t>
    <rPh sb="0" eb="2">
      <t>トクテイ</t>
    </rPh>
    <rPh sb="2" eb="4">
      <t>シセツ</t>
    </rPh>
    <rPh sb="5" eb="7">
      <t>カイゴ</t>
    </rPh>
    <rPh sb="7" eb="8">
      <t>ツ</t>
    </rPh>
    <rPh sb="9" eb="16">
      <t>ユウリョウ</t>
    </rPh>
    <phoneticPr fontId="1"/>
  </si>
  <si>
    <t>養護老人ホーム</t>
    <rPh sb="0" eb="7">
      <t>ヨウゴ</t>
    </rPh>
    <phoneticPr fontId="1"/>
  </si>
  <si>
    <t>軽費老人ホーム</t>
    <rPh sb="0" eb="7">
      <t>ケイヒ</t>
    </rPh>
    <phoneticPr fontId="1"/>
  </si>
  <si>
    <t>施設系サービス</t>
    <rPh sb="0" eb="2">
      <t>シセツ</t>
    </rPh>
    <rPh sb="2" eb="3">
      <t>ケイ</t>
    </rPh>
    <phoneticPr fontId="1"/>
  </si>
  <si>
    <t>居宅系サービス</t>
    <rPh sb="0" eb="2">
      <t>キョタク</t>
    </rPh>
    <rPh sb="2" eb="3">
      <t>ケイ</t>
    </rPh>
    <phoneticPr fontId="1"/>
  </si>
  <si>
    <t>ロボットの種別
（リストから選択）</t>
    <rPh sb="5" eb="7">
      <t>シュベツ</t>
    </rPh>
    <rPh sb="14" eb="16">
      <t>センタク</t>
    </rPh>
    <phoneticPr fontId="1"/>
  </si>
  <si>
    <t>ロボットの種別</t>
    <rPh sb="5" eb="7">
      <t>シュベツ</t>
    </rPh>
    <phoneticPr fontId="1"/>
  </si>
  <si>
    <t>移乗介護</t>
    <rPh sb="0" eb="2">
      <t>イジョウ</t>
    </rPh>
    <rPh sb="2" eb="4">
      <t>カイゴ</t>
    </rPh>
    <phoneticPr fontId="1"/>
  </si>
  <si>
    <t>見守り</t>
    <rPh sb="0" eb="2">
      <t>ミマモ</t>
    </rPh>
    <phoneticPr fontId="1"/>
  </si>
  <si>
    <t>移動支援</t>
    <rPh sb="0" eb="2">
      <t>イドウ</t>
    </rPh>
    <rPh sb="2" eb="4">
      <t>シエン</t>
    </rPh>
    <phoneticPr fontId="1"/>
  </si>
  <si>
    <t>排泄支援</t>
    <rPh sb="0" eb="2">
      <t>ハイセツ</t>
    </rPh>
    <rPh sb="2" eb="4">
      <t>シエン</t>
    </rPh>
    <phoneticPr fontId="1"/>
  </si>
  <si>
    <t>コミュニケーション</t>
    <phoneticPr fontId="1"/>
  </si>
  <si>
    <t>入浴支援</t>
    <rPh sb="0" eb="2">
      <t>ニュウヨク</t>
    </rPh>
    <rPh sb="2" eb="4">
      <t>シエン</t>
    </rPh>
    <phoneticPr fontId="1"/>
  </si>
  <si>
    <t>介護業務支援</t>
    <rPh sb="0" eb="2">
      <t>カイゴ</t>
    </rPh>
    <rPh sb="2" eb="4">
      <t>ギョウム</t>
    </rPh>
    <rPh sb="4" eb="6">
      <t>シエン</t>
    </rPh>
    <phoneticPr fontId="1"/>
  </si>
  <si>
    <t>※①補助金交付申請時に提出</t>
    <rPh sb="2" eb="5">
      <t>ホジョキン</t>
    </rPh>
    <rPh sb="5" eb="7">
      <t>コウフ</t>
    </rPh>
    <rPh sb="7" eb="10">
      <t>シンセイジ</t>
    </rPh>
    <rPh sb="11" eb="13">
      <t>テイシュツ</t>
    </rPh>
    <phoneticPr fontId="1"/>
  </si>
  <si>
    <t>老人デイサービス事業（通所介護等）</t>
    <rPh sb="0" eb="2">
      <t>ロウジン</t>
    </rPh>
    <rPh sb="8" eb="10">
      <t>ジギョウ</t>
    </rPh>
    <rPh sb="11" eb="13">
      <t>ツウショ</t>
    </rPh>
    <rPh sb="13" eb="16">
      <t>カイゴナド</t>
    </rPh>
    <phoneticPr fontId="1"/>
  </si>
  <si>
    <t>老人居宅介護等事業（訪問介護等）</t>
    <rPh sb="10" eb="12">
      <t>ホウモン</t>
    </rPh>
    <rPh sb="12" eb="15">
      <t>カイゴナド</t>
    </rPh>
    <phoneticPr fontId="1"/>
  </si>
  <si>
    <t>その他</t>
    <rPh sb="2" eb="3">
      <t>タ</t>
    </rPh>
    <phoneticPr fontId="1"/>
  </si>
  <si>
    <t>施設の種別
（リストから選択）</t>
    <rPh sb="0" eb="2">
      <t>シセツ</t>
    </rPh>
    <rPh sb="3" eb="5">
      <t>シュベツ</t>
    </rPh>
    <rPh sb="12" eb="14">
      <t>センタク</t>
    </rPh>
    <phoneticPr fontId="1"/>
  </si>
  <si>
    <t>台数
（Ｃ≧Ｈ）
※（注４）</t>
    <rPh sb="0" eb="2">
      <t>ダイスウ</t>
    </rPh>
    <rPh sb="11" eb="12">
      <t>チュウ</t>
    </rPh>
    <phoneticPr fontId="1"/>
  </si>
  <si>
    <t>一式</t>
    <rPh sb="0" eb="2">
      <t>イッシキ</t>
    </rPh>
    <phoneticPr fontId="3"/>
  </si>
  <si>
    <t>　　 　５「見守り機器の導入に伴う通信環境整備」の申請については、見守りロボットと併せて申請する場合にのみ可能とする。</t>
    <rPh sb="25" eb="27">
      <t>シンセイ</t>
    </rPh>
    <rPh sb="33" eb="35">
      <t>ミマモ</t>
    </rPh>
    <rPh sb="41" eb="42">
      <t>アワ</t>
    </rPh>
    <rPh sb="44" eb="46">
      <t>シンセイ</t>
    </rPh>
    <rPh sb="48" eb="50">
      <t>バアイ</t>
    </rPh>
    <rPh sb="53" eb="55">
      <t>カノウ</t>
    </rPh>
    <phoneticPr fontId="3"/>
  </si>
  <si>
    <t>補助対象
台数割合</t>
    <rPh sb="0" eb="2">
      <t>ホジョ</t>
    </rPh>
    <rPh sb="2" eb="4">
      <t>タイショウ</t>
    </rPh>
    <rPh sb="5" eb="7">
      <t>ダイスウ</t>
    </rPh>
    <rPh sb="7" eb="9">
      <t>ワリアイ</t>
    </rPh>
    <phoneticPr fontId="1"/>
  </si>
  <si>
    <t>　　　 ３ Ｆ欄は、「移乗介護」及び「入浴支援」については1,000,000円、それ以外は300,000円とする。　</t>
    <phoneticPr fontId="3"/>
  </si>
  <si>
    <t>見守り機器の導入に伴う通信環境整備※（注５）</t>
    <rPh sb="19" eb="20">
      <t>チュウ</t>
    </rPh>
    <phoneticPr fontId="3"/>
  </si>
  <si>
    <t>補助対象
限度台数
（Ａ×Ｂ）
※（注１）</t>
    <rPh sb="0" eb="2">
      <t>ホジョ</t>
    </rPh>
    <rPh sb="2" eb="4">
      <t>タイショウ</t>
    </rPh>
    <rPh sb="5" eb="7">
      <t>ゲンド</t>
    </rPh>
    <rPh sb="7" eb="9">
      <t>ダイスウ</t>
    </rPh>
    <rPh sb="18" eb="19">
      <t>チュウ</t>
    </rPh>
    <phoneticPr fontId="1"/>
  </si>
  <si>
    <r>
      <t xml:space="preserve">ロボットの製品名
</t>
    </r>
    <r>
      <rPr>
        <sz val="10"/>
        <rFont val="ＭＳ Ｐゴシック"/>
        <family val="3"/>
        <charset val="128"/>
        <scheme val="minor"/>
      </rPr>
      <t>（または見守り機器の導入に伴う通信環境整備の内容）</t>
    </r>
    <rPh sb="5" eb="8">
      <t>セイヒンメイ</t>
    </rPh>
    <rPh sb="31" eb="33">
      <t>ナイヨウ</t>
    </rPh>
    <phoneticPr fontId="1"/>
  </si>
  <si>
    <t>1機器（一式）あたりの
対象経費合計額
（税抜き）</t>
    <rPh sb="1" eb="3">
      <t>キキ</t>
    </rPh>
    <rPh sb="4" eb="6">
      <t>イッシキ</t>
    </rPh>
    <rPh sb="12" eb="14">
      <t>タイショウ</t>
    </rPh>
    <rPh sb="14" eb="16">
      <t>ケイヒ</t>
    </rPh>
    <rPh sb="16" eb="18">
      <t>ゴウケイ</t>
    </rPh>
    <rPh sb="18" eb="19">
      <t>ガク</t>
    </rPh>
    <rPh sb="21" eb="22">
      <t>ゼイ</t>
    </rPh>
    <rPh sb="22" eb="23">
      <t>ヌ</t>
    </rPh>
    <phoneticPr fontId="1"/>
  </si>
  <si>
    <t>Ｄ×1/2
（千円未満
切捨て）
※（注２）</t>
    <rPh sb="7" eb="9">
      <t>センエン</t>
    </rPh>
    <rPh sb="9" eb="11">
      <t>ミマン</t>
    </rPh>
    <rPh sb="12" eb="14">
      <t>キリス</t>
    </rPh>
    <rPh sb="19" eb="20">
      <t>チュウ</t>
    </rPh>
    <phoneticPr fontId="1"/>
  </si>
  <si>
    <t>1機器（一式）あたりの
補助限度額
※（注３）</t>
    <rPh sb="1" eb="3">
      <t>キキ</t>
    </rPh>
    <rPh sb="4" eb="6">
      <t>イッシキ</t>
    </rPh>
    <rPh sb="12" eb="14">
      <t>ホジョ</t>
    </rPh>
    <rPh sb="14" eb="16">
      <t>ゲンド</t>
    </rPh>
    <rPh sb="16" eb="17">
      <t>ガク</t>
    </rPh>
    <rPh sb="20" eb="21">
      <t>チュウ</t>
    </rPh>
    <phoneticPr fontId="1"/>
  </si>
  <si>
    <t>1機器（一式）あたりの
補助基本額
（Ｅ又はＦのいずれか低い額）</t>
    <rPh sb="1" eb="3">
      <t>キキ</t>
    </rPh>
    <rPh sb="4" eb="6">
      <t>イッシキ</t>
    </rPh>
    <rPh sb="12" eb="14">
      <t>ホジョ</t>
    </rPh>
    <rPh sb="14" eb="16">
      <t>キホン</t>
    </rPh>
    <rPh sb="16" eb="17">
      <t>ガク</t>
    </rPh>
    <rPh sb="20" eb="21">
      <t>マタ</t>
    </rPh>
    <rPh sb="28" eb="29">
      <t>ヒク</t>
    </rPh>
    <rPh sb="30" eb="31">
      <t>ガク</t>
    </rPh>
    <phoneticPr fontId="1"/>
  </si>
  <si>
    <t>　(注) １ Ｃ欄は、１台未満を切り上げる。</t>
    <rPh sb="2" eb="3">
      <t>チュウ</t>
    </rPh>
    <phoneticPr fontId="3"/>
  </si>
  <si>
    <t>　　　 ２ Ｅ欄に千円未満の端数が生じた場合は切り捨てること。</t>
    <phoneticPr fontId="3"/>
  </si>
  <si>
    <t>　　　 ４ Ｈ欄の合計は、Ｃ欄以下になるようにすること（「見守り機器の導入に伴う通信環境整備」は台数にカウントしない）。　</t>
    <rPh sb="7" eb="8">
      <t>ラン</t>
    </rPh>
    <rPh sb="9" eb="11">
      <t>ゴウケイ</t>
    </rPh>
    <rPh sb="14" eb="15">
      <t>ラン</t>
    </rPh>
    <rPh sb="15" eb="17">
      <t>イカ</t>
    </rPh>
    <rPh sb="29" eb="31">
      <t>ミマモ</t>
    </rPh>
    <rPh sb="32" eb="34">
      <t>キキ</t>
    </rPh>
    <rPh sb="35" eb="37">
      <t>ドウニュウ</t>
    </rPh>
    <rPh sb="38" eb="39">
      <t>トモナ</t>
    </rPh>
    <rPh sb="40" eb="42">
      <t>ツウシン</t>
    </rPh>
    <rPh sb="42" eb="44">
      <t>カンキョウ</t>
    </rPh>
    <rPh sb="44" eb="46">
      <t>セイビ</t>
    </rPh>
    <rPh sb="48" eb="50">
      <t>ダイスウ</t>
    </rPh>
    <phoneticPr fontId="3"/>
  </si>
  <si>
    <t>社会福祉法人　ちばけん会</t>
    <phoneticPr fontId="1"/>
  </si>
  <si>
    <t>特別養護老人ホーム　ちば苑</t>
    <phoneticPr fontId="1"/>
  </si>
  <si>
    <t>センサーマットCHIBA2020</t>
    <phoneticPr fontId="1"/>
  </si>
  <si>
    <t>移乗介護ロボchi-ba</t>
    <rPh sb="0" eb="2">
      <t>イジョウ</t>
    </rPh>
    <rPh sb="2" eb="4">
      <t>カイゴ</t>
    </rPh>
    <phoneticPr fontId="1"/>
  </si>
  <si>
    <t>ＷｉＦｉルーターの設置
（商品名：○△□）</t>
    <rPh sb="9" eb="11">
      <t>セッチ</t>
    </rPh>
    <rPh sb="13" eb="16">
      <t>ショウヒンメイ</t>
    </rPh>
    <phoneticPr fontId="1"/>
  </si>
  <si>
    <t>令和　年度千葉県介護ロボット導入支援事業　補助金所要額調書</t>
    <rPh sb="0" eb="2">
      <t>レイワ</t>
    </rPh>
    <rPh sb="3" eb="5">
      <t>ネンド</t>
    </rPh>
    <rPh sb="5" eb="8">
      <t>チバケン</t>
    </rPh>
    <rPh sb="8" eb="10">
      <t>カイゴ</t>
    </rPh>
    <rPh sb="14" eb="16">
      <t>ドウニュウ</t>
    </rPh>
    <rPh sb="16" eb="18">
      <t>シエン</t>
    </rPh>
    <rPh sb="18" eb="20">
      <t>ジギョウ</t>
    </rPh>
    <rPh sb="21" eb="24">
      <t>ホジョキン</t>
    </rPh>
    <rPh sb="24" eb="26">
      <t>ショヨウ</t>
    </rPh>
    <rPh sb="26" eb="27">
      <t>ガク</t>
    </rPh>
    <rPh sb="27" eb="29">
      <t>チョウショ</t>
    </rPh>
    <phoneticPr fontId="1"/>
  </si>
  <si>
    <t>令和３年度千葉県介護ロボット導入支援事業　補助金所要額調書</t>
    <rPh sb="0" eb="2">
      <t>レイワ</t>
    </rPh>
    <rPh sb="3" eb="5">
      <t>ネンド</t>
    </rPh>
    <rPh sb="5" eb="8">
      <t>チバケン</t>
    </rPh>
    <rPh sb="8" eb="10">
      <t>カイゴ</t>
    </rPh>
    <rPh sb="14" eb="16">
      <t>ドウニュウ</t>
    </rPh>
    <rPh sb="16" eb="18">
      <t>シエン</t>
    </rPh>
    <rPh sb="18" eb="20">
      <t>ジギョウ</t>
    </rPh>
    <rPh sb="21" eb="24">
      <t>ホジョキン</t>
    </rPh>
    <rPh sb="24" eb="26">
      <t>ショヨウ</t>
    </rPh>
    <rPh sb="26" eb="27">
      <t>ガク</t>
    </rPh>
    <rPh sb="27" eb="29">
      <t>チョウショ</t>
    </rPh>
    <phoneticPr fontId="1"/>
  </si>
  <si>
    <t>令和　　年度千葉県介護ロボット導入支援事業　補助金経費所要額実績</t>
    <rPh sb="0" eb="2">
      <t>レイワ</t>
    </rPh>
    <rPh sb="4" eb="6">
      <t>ネンド</t>
    </rPh>
    <rPh sb="6" eb="9">
      <t>チバケン</t>
    </rPh>
    <rPh sb="9" eb="11">
      <t>カイゴ</t>
    </rPh>
    <rPh sb="15" eb="17">
      <t>ドウニュウ</t>
    </rPh>
    <rPh sb="17" eb="19">
      <t>シエン</t>
    </rPh>
    <rPh sb="19" eb="21">
      <t>ジギョウ</t>
    </rPh>
    <rPh sb="22" eb="25">
      <t>ホジョキン</t>
    </rPh>
    <rPh sb="25" eb="27">
      <t>ケイヒ</t>
    </rPh>
    <rPh sb="27" eb="29">
      <t>ショヨウ</t>
    </rPh>
    <rPh sb="29" eb="30">
      <t>ガク</t>
    </rPh>
    <rPh sb="30" eb="32">
      <t>ジッセキ</t>
    </rPh>
    <phoneticPr fontId="1"/>
  </si>
  <si>
    <t>補助事業に要する経費
（総額）</t>
    <rPh sb="0" eb="2">
      <t>ホジョ</t>
    </rPh>
    <rPh sb="2" eb="4">
      <t>ジギョウ</t>
    </rPh>
    <rPh sb="5" eb="6">
      <t>ヨウ</t>
    </rPh>
    <rPh sb="8" eb="10">
      <t>ケイヒ</t>
    </rPh>
    <rPh sb="12" eb="14">
      <t>ソウガク</t>
    </rPh>
    <phoneticPr fontId="1"/>
  </si>
  <si>
    <t>交付決定額</t>
    <rPh sb="0" eb="2">
      <t>コウフ</t>
    </rPh>
    <rPh sb="2" eb="4">
      <t>ケッテイ</t>
    </rPh>
    <rPh sb="4" eb="5">
      <t>ガク</t>
    </rPh>
    <phoneticPr fontId="1"/>
  </si>
  <si>
    <t>事業費支払実績額</t>
    <rPh sb="0" eb="2">
      <t>ジギョウ</t>
    </rPh>
    <rPh sb="2" eb="3">
      <t>ヒ</t>
    </rPh>
    <rPh sb="3" eb="5">
      <t>シハラ</t>
    </rPh>
    <rPh sb="5" eb="7">
      <t>ジッセキ</t>
    </rPh>
    <rPh sb="7" eb="8">
      <t>ガク</t>
    </rPh>
    <phoneticPr fontId="1"/>
  </si>
  <si>
    <t>補助金受入額</t>
    <rPh sb="0" eb="3">
      <t>ホジョキン</t>
    </rPh>
    <rPh sb="3" eb="5">
      <t>ウケイレ</t>
    </rPh>
    <rPh sb="5" eb="6">
      <t>ガク</t>
    </rPh>
    <phoneticPr fontId="1"/>
  </si>
  <si>
    <t>補助事業に要する経費</t>
    <rPh sb="0" eb="2">
      <t>ホジョ</t>
    </rPh>
    <rPh sb="2" eb="4">
      <t>ジギョウ</t>
    </rPh>
    <rPh sb="5" eb="6">
      <t>ヨウ</t>
    </rPh>
    <rPh sb="8" eb="10">
      <t>ケイヒ</t>
    </rPh>
    <phoneticPr fontId="1"/>
  </si>
  <si>
    <t>補助金所要額</t>
    <rPh sb="0" eb="3">
      <t>ホジョキン</t>
    </rPh>
    <rPh sb="3" eb="5">
      <t>ショヨウ</t>
    </rPh>
    <rPh sb="5" eb="6">
      <t>ガク</t>
    </rPh>
    <phoneticPr fontId="1"/>
  </si>
  <si>
    <t>A</t>
    <phoneticPr fontId="3"/>
  </si>
  <si>
    <t>B</t>
    <phoneticPr fontId="3"/>
  </si>
  <si>
    <t>C</t>
    <phoneticPr fontId="3"/>
  </si>
  <si>
    <t>D</t>
    <phoneticPr fontId="3"/>
  </si>
  <si>
    <t>E(A-C)</t>
    <phoneticPr fontId="3"/>
  </si>
  <si>
    <t>F(B-D)</t>
    <phoneticPr fontId="3"/>
  </si>
  <si>
    <t>　(注) １ Ａ欄は、介護ロボットの総額と通信環境整備の総額を合算した額を記載すること。</t>
    <rPh sb="2" eb="3">
      <t>チュウ</t>
    </rPh>
    <rPh sb="11" eb="13">
      <t>カイゴ</t>
    </rPh>
    <rPh sb="18" eb="20">
      <t>ソウガク</t>
    </rPh>
    <rPh sb="21" eb="23">
      <t>ツウシン</t>
    </rPh>
    <rPh sb="23" eb="25">
      <t>カンキョウ</t>
    </rPh>
    <rPh sb="25" eb="27">
      <t>セイビ</t>
    </rPh>
    <rPh sb="28" eb="30">
      <t>ソウガク</t>
    </rPh>
    <rPh sb="31" eb="33">
      <t>ガッサン</t>
    </rPh>
    <rPh sb="35" eb="36">
      <t>ガク</t>
    </rPh>
    <rPh sb="37" eb="39">
      <t>キサイ</t>
    </rPh>
    <phoneticPr fontId="3"/>
  </si>
  <si>
    <t>　　　 ２ Ｃ欄は、年度内に支払いを完了した金額を記載すること。</t>
    <rPh sb="7" eb="8">
      <t>ラン</t>
    </rPh>
    <rPh sb="10" eb="12">
      <t>ネンド</t>
    </rPh>
    <rPh sb="12" eb="13">
      <t>ナイ</t>
    </rPh>
    <rPh sb="14" eb="16">
      <t>シハラ</t>
    </rPh>
    <rPh sb="18" eb="20">
      <t>カンリョウ</t>
    </rPh>
    <rPh sb="22" eb="24">
      <t>キンガク</t>
    </rPh>
    <rPh sb="25" eb="27">
      <t>キサイ</t>
    </rPh>
    <phoneticPr fontId="3"/>
  </si>
  <si>
    <t>交付決定の内容</t>
    <rPh sb="0" eb="2">
      <t>コウフ</t>
    </rPh>
    <rPh sb="2" eb="4">
      <t>ケッテイ</t>
    </rPh>
    <rPh sb="5" eb="7">
      <t>ナイヨウ</t>
    </rPh>
    <phoneticPr fontId="3"/>
  </si>
  <si>
    <t>年度内遂行実績</t>
    <rPh sb="0" eb="2">
      <t>ネンド</t>
    </rPh>
    <rPh sb="2" eb="3">
      <t>ナイ</t>
    </rPh>
    <rPh sb="3" eb="5">
      <t>スイコウ</t>
    </rPh>
    <rPh sb="5" eb="7">
      <t>ジッセキ</t>
    </rPh>
    <phoneticPr fontId="3"/>
  </si>
  <si>
    <t>翌年度繰越額</t>
    <rPh sb="0" eb="3">
      <t>ヨクネンド</t>
    </rPh>
    <rPh sb="3" eb="5">
      <t>クリコシ</t>
    </rPh>
    <rPh sb="5" eb="6">
      <t>ガク</t>
    </rPh>
    <phoneticPr fontId="3"/>
  </si>
  <si>
    <t>※①年度終了実績報告時に提出</t>
    <rPh sb="2" eb="4">
      <t>ネンド</t>
    </rPh>
    <rPh sb="4" eb="6">
      <t>シュウリョウ</t>
    </rPh>
    <rPh sb="6" eb="8">
      <t>ジッセキ</t>
    </rPh>
    <rPh sb="8" eb="10">
      <t>ホウコク</t>
    </rPh>
    <rPh sb="10" eb="11">
      <t>ジ</t>
    </rPh>
    <rPh sb="12" eb="1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</si>
</sst>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6"/>
      <name val="ＭＳ Ｐゴシック"/>
      <family val="3"/>
      <charset val="128"/>
      <scheme val="minor"/>
    </font>
    <font>
      <sz val="9"/>
      <color indexed="81"/>
      <name val="MS P ゴシック"/>
      <family val="3"/>
      <charset val="128"/>
    </font>
    <font>
      <sz val="11"/>
      <color theme="1"/>
      <name val="ＭＳ Ｐゴシック"/>
      <family val="3"/>
      <charset val="128"/>
      <scheme val="minor"/>
    </font>
    <font>
      <sz val="12"/>
      <name val="ＭＳ Ｐゴシック"/>
      <family val="3"/>
      <charset val="128"/>
      <scheme val="minor"/>
    </font>
    <font>
      <sz val="12"/>
      <name val="ＭＳ 明朝"/>
      <family val="1"/>
      <charset val="128"/>
    </font>
    <font>
      <u/>
      <sz val="11"/>
      <name val="ＭＳ 明朝"/>
      <family val="1"/>
      <charset val="128"/>
    </font>
    <font>
      <sz val="16"/>
      <name val="ＭＳ 明朝"/>
      <family val="1"/>
      <charset val="128"/>
    </font>
    <font>
      <sz val="14"/>
      <name val="ＭＳ 明朝"/>
      <family val="1"/>
      <charset val="128"/>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b/>
      <sz val="9"/>
      <color indexed="81"/>
      <name val="MS P ゴシック"/>
      <family val="3"/>
      <charset val="128"/>
    </font>
    <font>
      <b/>
      <sz val="11"/>
      <name val="ＭＳ 明朝"/>
      <family val="1"/>
      <charset val="128"/>
    </font>
    <font>
      <b/>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81">
    <xf numFmtId="0" fontId="0" fillId="0" borderId="0" xfId="0">
      <alignment vertical="center"/>
    </xf>
    <xf numFmtId="0" fontId="4" fillId="0" borderId="0" xfId="1" applyFont="1" applyFill="1" applyAlignment="1">
      <alignment horizontal="left" vertical="center"/>
    </xf>
    <xf numFmtId="0" fontId="4" fillId="0" borderId="0" xfId="0" applyFont="1">
      <alignment vertical="center"/>
    </xf>
    <xf numFmtId="3" fontId="5" fillId="0" borderId="3"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0" borderId="17" xfId="0" applyNumberFormat="1" applyFont="1" applyBorder="1" applyAlignment="1">
      <alignment horizontal="right" vertical="center"/>
    </xf>
    <xf numFmtId="0" fontId="7" fillId="0" borderId="0" xfId="0" applyFont="1">
      <alignment vertical="center"/>
    </xf>
    <xf numFmtId="0" fontId="8" fillId="0" borderId="0" xfId="0" applyFont="1" applyBorder="1" applyAlignment="1">
      <alignment horizontal="right" vertical="center"/>
    </xf>
    <xf numFmtId="0" fontId="9" fillId="0" borderId="0" xfId="0" applyFont="1">
      <alignment vertical="center"/>
    </xf>
    <xf numFmtId="0" fontId="10" fillId="0" borderId="0" xfId="0" applyFont="1">
      <alignment vertical="center"/>
    </xf>
    <xf numFmtId="0" fontId="12" fillId="0" borderId="0" xfId="0" applyFont="1" applyAlignment="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lignment vertical="center"/>
    </xf>
    <xf numFmtId="0" fontId="8" fillId="0" borderId="8" xfId="0" applyFont="1" applyBorder="1">
      <alignment vertical="center"/>
    </xf>
    <xf numFmtId="0" fontId="8" fillId="0" borderId="7" xfId="0" applyFont="1" applyBorder="1" applyAlignment="1">
      <alignment horizontal="right" vertical="center"/>
    </xf>
    <xf numFmtId="0" fontId="8" fillId="0" borderId="3" xfId="0" applyFont="1" applyBorder="1" applyAlignment="1">
      <alignment horizontal="right" vertical="center"/>
    </xf>
    <xf numFmtId="0" fontId="8" fillId="0" borderId="8" xfId="0" applyFont="1" applyBorder="1" applyAlignment="1">
      <alignment horizontal="right" vertical="center"/>
    </xf>
    <xf numFmtId="0" fontId="8" fillId="0" borderId="20" xfId="0" applyFont="1" applyBorder="1">
      <alignment vertical="center"/>
    </xf>
    <xf numFmtId="0" fontId="8" fillId="0" borderId="21" xfId="0" applyFont="1" applyBorder="1">
      <alignment vertical="center"/>
    </xf>
    <xf numFmtId="0" fontId="8" fillId="0" borderId="9" xfId="0" applyFont="1" applyBorder="1" applyAlignment="1">
      <alignment horizontal="right" vertical="center"/>
    </xf>
    <xf numFmtId="0" fontId="8" fillId="0" borderId="2"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vertical="center" wrapText="1"/>
    </xf>
    <xf numFmtId="0" fontId="8" fillId="0" borderId="13" xfId="0" applyFont="1" applyBorder="1" applyAlignment="1">
      <alignment vertical="center" wrapText="1"/>
    </xf>
    <xf numFmtId="13" fontId="5" fillId="0" borderId="12" xfId="0" applyNumberFormat="1" applyFont="1" applyBorder="1" applyAlignment="1">
      <alignment horizontal="center" vertical="center"/>
    </xf>
    <xf numFmtId="0" fontId="8" fillId="0" borderId="9" xfId="0" applyFont="1" applyBorder="1">
      <alignment vertical="center"/>
    </xf>
    <xf numFmtId="0" fontId="8" fillId="0" borderId="10" xfId="0" applyFont="1" applyBorder="1">
      <alignment vertical="center"/>
    </xf>
    <xf numFmtId="3" fontId="5" fillId="0" borderId="8" xfId="0" applyNumberFormat="1" applyFont="1" applyBorder="1" applyAlignment="1">
      <alignment horizontal="right" vertical="center"/>
    </xf>
    <xf numFmtId="3" fontId="5" fillId="0" borderId="27" xfId="0" applyNumberFormat="1" applyFont="1" applyBorder="1" applyAlignment="1">
      <alignment horizontal="right" vertical="center"/>
    </xf>
    <xf numFmtId="0" fontId="8" fillId="0" borderId="0" xfId="0" applyFont="1" applyBorder="1">
      <alignment vertical="center"/>
    </xf>
    <xf numFmtId="3" fontId="8" fillId="0" borderId="0" xfId="0" applyNumberFormat="1" applyFont="1" applyBorder="1" applyAlignment="1">
      <alignment horizontal="right" vertical="center"/>
    </xf>
    <xf numFmtId="3" fontId="8" fillId="0" borderId="25" xfId="0" applyNumberFormat="1" applyFont="1" applyBorder="1" applyAlignment="1">
      <alignment horizontal="right" vertical="center"/>
    </xf>
    <xf numFmtId="176" fontId="13" fillId="0" borderId="26" xfId="0" applyNumberFormat="1" applyFont="1" applyBorder="1" applyAlignment="1">
      <alignment horizontal="right" vertical="center"/>
    </xf>
    <xf numFmtId="3" fontId="13" fillId="0" borderId="12" xfId="0" applyNumberFormat="1" applyFont="1" applyBorder="1" applyAlignment="1">
      <alignment horizontal="right" vertical="center"/>
    </xf>
    <xf numFmtId="0" fontId="9" fillId="0" borderId="0" xfId="0" applyFont="1" applyBorder="1">
      <alignment vertical="center"/>
    </xf>
    <xf numFmtId="3" fontId="9" fillId="0" borderId="0" xfId="0" applyNumberFormat="1" applyFont="1" applyBorder="1" applyAlignment="1">
      <alignment horizontal="right" vertical="center"/>
    </xf>
    <xf numFmtId="176" fontId="12" fillId="0" borderId="0" xfId="0" applyNumberFormat="1" applyFont="1" applyBorder="1" applyAlignment="1">
      <alignment horizontal="right" vertical="center"/>
    </xf>
    <xf numFmtId="3" fontId="12" fillId="0" borderId="0" xfId="0" applyNumberFormat="1" applyFont="1" applyBorder="1" applyAlignment="1">
      <alignment horizontal="right" vertical="center"/>
    </xf>
    <xf numFmtId="0" fontId="8" fillId="2" borderId="11" xfId="0" applyFont="1" applyFill="1" applyBorder="1" applyAlignment="1">
      <alignment vertical="center" wrapText="1"/>
    </xf>
    <xf numFmtId="0" fontId="8" fillId="2" borderId="13" xfId="0" applyFont="1" applyFill="1" applyBorder="1" applyAlignment="1">
      <alignment vertical="center" wrapText="1"/>
    </xf>
    <xf numFmtId="176" fontId="5" fillId="2" borderId="11" xfId="0" applyNumberFormat="1" applyFont="1" applyFill="1" applyBorder="1" applyAlignment="1">
      <alignment horizontal="center" vertical="center"/>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3" fontId="5" fillId="2" borderId="7"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3" fontId="5" fillId="2" borderId="14"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3" fontId="5" fillId="2" borderId="16" xfId="0" applyNumberFormat="1" applyFont="1" applyFill="1" applyBorder="1" applyAlignment="1">
      <alignment horizontal="right" vertical="center"/>
    </xf>
    <xf numFmtId="3" fontId="5" fillId="0" borderId="2" xfId="0" applyNumberFormat="1" applyFont="1" applyBorder="1" applyAlignment="1">
      <alignment horizontal="right" vertical="center"/>
    </xf>
    <xf numFmtId="0" fontId="15" fillId="0" borderId="18" xfId="0" applyFont="1" applyBorder="1" applyAlignment="1">
      <alignment horizontal="center" vertical="center" wrapText="1"/>
    </xf>
    <xf numFmtId="176" fontId="8" fillId="0" borderId="19" xfId="0" applyNumberFormat="1" applyFont="1" applyBorder="1" applyAlignment="1">
      <alignment horizontal="center" vertical="center"/>
    </xf>
    <xf numFmtId="0" fontId="17" fillId="0" borderId="0" xfId="1" applyFont="1" applyFill="1" applyAlignment="1">
      <alignment horizontal="left" vertical="center"/>
    </xf>
    <xf numFmtId="0" fontId="14" fillId="2" borderId="16" xfId="0" applyFont="1" applyFill="1" applyBorder="1" applyAlignment="1">
      <alignment vertical="center" wrapText="1"/>
    </xf>
    <xf numFmtId="176" fontId="5" fillId="0" borderId="13" xfId="0" applyNumberFormat="1" applyFont="1" applyFill="1" applyBorder="1" applyAlignment="1">
      <alignment horizontal="center" vertical="center"/>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3" fontId="5" fillId="2" borderId="9" xfId="0" applyNumberFormat="1" applyFont="1" applyFill="1" applyBorder="1" applyAlignment="1">
      <alignment horizontal="right" vertical="center"/>
    </xf>
    <xf numFmtId="3" fontId="5" fillId="0" borderId="28" xfId="0" applyNumberFormat="1" applyFont="1" applyBorder="1" applyAlignment="1">
      <alignment horizontal="right" vertical="center"/>
    </xf>
    <xf numFmtId="176" fontId="5" fillId="2" borderId="2" xfId="0" applyNumberFormat="1" applyFont="1" applyFill="1" applyBorder="1" applyAlignment="1">
      <alignment horizontal="right" vertical="center"/>
    </xf>
    <xf numFmtId="3" fontId="5" fillId="0" borderId="21" xfId="0" applyNumberFormat="1" applyFont="1" applyBorder="1" applyAlignment="1">
      <alignment horizontal="right" vertical="center"/>
    </xf>
    <xf numFmtId="0" fontId="11" fillId="0" borderId="0" xfId="0" applyFont="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0" xfId="0" applyFont="1" applyBorder="1" applyAlignment="1">
      <alignment horizontal="right" vertical="center" wrapText="1"/>
    </xf>
    <xf numFmtId="0" fontId="8" fillId="0" borderId="21" xfId="0" applyFont="1" applyBorder="1" applyAlignment="1">
      <alignment horizontal="right" vertical="center" wrapText="1"/>
    </xf>
    <xf numFmtId="3" fontId="5" fillId="0" borderId="11" xfId="0" applyNumberFormat="1" applyFont="1" applyBorder="1" applyAlignment="1">
      <alignment horizontal="right" vertical="center"/>
    </xf>
    <xf numFmtId="3" fontId="5" fillId="0" borderId="13" xfId="0" applyNumberFormat="1" applyFont="1" applyBorder="1" applyAlignment="1">
      <alignment horizontal="right" vertical="center"/>
    </xf>
    <xf numFmtId="0" fontId="8" fillId="0" borderId="21" xfId="0" applyFont="1" applyBorder="1" applyAlignment="1">
      <alignment horizontal="center" vertical="center" wrapTex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0" fillId="0" borderId="0" xfId="0" applyFont="1" applyAlignment="1">
      <alignment horizontal="right" vertical="center"/>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174624</xdr:colOff>
      <xdr:row>19</xdr:row>
      <xdr:rowOff>79375</xdr:rowOff>
    </xdr:from>
    <xdr:to>
      <xdr:col>7</xdr:col>
      <xdr:colOff>656167</xdr:colOff>
      <xdr:row>25</xdr:row>
      <xdr:rowOff>112059</xdr:rowOff>
    </xdr:to>
    <xdr:sp macro="" textlink="">
      <xdr:nvSpPr>
        <xdr:cNvPr id="2" name="角丸四角形 1"/>
        <xdr:cNvSpPr/>
      </xdr:nvSpPr>
      <xdr:spPr>
        <a:xfrm>
          <a:off x="174624" y="7727950"/>
          <a:ext cx="11149543" cy="106138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174624</xdr:colOff>
      <xdr:row>19</xdr:row>
      <xdr:rowOff>79375</xdr:rowOff>
    </xdr:from>
    <xdr:to>
      <xdr:col>7</xdr:col>
      <xdr:colOff>656167</xdr:colOff>
      <xdr:row>25</xdr:row>
      <xdr:rowOff>112059</xdr:rowOff>
    </xdr:to>
    <xdr:sp macro="" textlink="">
      <xdr:nvSpPr>
        <xdr:cNvPr id="2" name="角丸四角形 1"/>
        <xdr:cNvSpPr/>
      </xdr:nvSpPr>
      <xdr:spPr>
        <a:xfrm>
          <a:off x="174624" y="7118350"/>
          <a:ext cx="11149543" cy="106138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1121834</xdr:colOff>
      <xdr:row>3</xdr:row>
      <xdr:rowOff>21167</xdr:rowOff>
    </xdr:from>
    <xdr:to>
      <xdr:col>2</xdr:col>
      <xdr:colOff>1163669</xdr:colOff>
      <xdr:row>5</xdr:row>
      <xdr:rowOff>107080</xdr:rowOff>
    </xdr:to>
    <xdr:sp macro="" textlink="">
      <xdr:nvSpPr>
        <xdr:cNvPr id="4" name="角丸四角形吹き出し 3"/>
        <xdr:cNvSpPr/>
      </xdr:nvSpPr>
      <xdr:spPr>
        <a:xfrm>
          <a:off x="2889251" y="709084"/>
          <a:ext cx="1629335" cy="784413"/>
        </a:xfrm>
        <a:prstGeom prst="wedgeRoundRectCallout">
          <a:avLst>
            <a:gd name="adj1" fmla="val 36442"/>
            <a:gd name="adj2" fmla="val 84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添付書類のパンフレットなどに記載されている人数を記入</a:t>
          </a:r>
        </a:p>
      </xdr:txBody>
    </xdr:sp>
    <xdr:clientData/>
  </xdr:twoCellAnchor>
  <xdr:twoCellAnchor>
    <xdr:from>
      <xdr:col>5</xdr:col>
      <xdr:colOff>1333501</xdr:colOff>
      <xdr:row>19</xdr:row>
      <xdr:rowOff>52916</xdr:rowOff>
    </xdr:from>
    <xdr:to>
      <xdr:col>7</xdr:col>
      <xdr:colOff>45321</xdr:colOff>
      <xdr:row>24</xdr:row>
      <xdr:rowOff>13072</xdr:rowOff>
    </xdr:to>
    <xdr:sp macro="" textlink="">
      <xdr:nvSpPr>
        <xdr:cNvPr id="6" name="角丸四角形吹き出し 5"/>
        <xdr:cNvSpPr/>
      </xdr:nvSpPr>
      <xdr:spPr>
        <a:xfrm>
          <a:off x="9249834" y="7715249"/>
          <a:ext cx="1463487" cy="806823"/>
        </a:xfrm>
        <a:prstGeom prst="wedgeRoundRectCallout">
          <a:avLst>
            <a:gd name="adj1" fmla="val 32466"/>
            <a:gd name="adj2" fmla="val -737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合計がＣ（補助対象限度台数）以下となること</a:t>
          </a:r>
          <a:endParaRPr kumimoji="1" lang="en-US" altLang="ja-JP" sz="1100">
            <a:solidFill>
              <a:sysClr val="windowText" lastClr="000000"/>
            </a:solidFill>
          </a:endParaRPr>
        </a:p>
      </xdr:txBody>
    </xdr:sp>
    <xdr:clientData/>
  </xdr:twoCellAnchor>
  <xdr:twoCellAnchor>
    <xdr:from>
      <xdr:col>1</xdr:col>
      <xdr:colOff>529166</xdr:colOff>
      <xdr:row>11</xdr:row>
      <xdr:rowOff>836083</xdr:rowOff>
    </xdr:from>
    <xdr:to>
      <xdr:col>2</xdr:col>
      <xdr:colOff>761999</xdr:colOff>
      <xdr:row>14</xdr:row>
      <xdr:rowOff>412750</xdr:rowOff>
    </xdr:to>
    <xdr:sp macro="" textlink="">
      <xdr:nvSpPr>
        <xdr:cNvPr id="7" name="角丸四角形吹き出し 6"/>
        <xdr:cNvSpPr/>
      </xdr:nvSpPr>
      <xdr:spPr>
        <a:xfrm>
          <a:off x="2296583" y="4328583"/>
          <a:ext cx="1820333" cy="783167"/>
        </a:xfrm>
        <a:prstGeom prst="wedgeRoundRectCallout">
          <a:avLst>
            <a:gd name="adj1" fmla="val 32658"/>
            <a:gd name="adj2" fmla="val -751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見積書から転載。複数台に共用する付属機器分は案分すること</a:t>
          </a:r>
          <a:endParaRPr kumimoji="1" lang="en-US" altLang="ja-JP" sz="1100">
            <a:solidFill>
              <a:sysClr val="windowText" lastClr="000000"/>
            </a:solidFill>
          </a:endParaRPr>
        </a:p>
      </xdr:txBody>
    </xdr:sp>
    <xdr:clientData/>
  </xdr:twoCellAnchor>
  <xdr:twoCellAnchor>
    <xdr:from>
      <xdr:col>2</xdr:col>
      <xdr:colOff>1295400</xdr:colOff>
      <xdr:row>18</xdr:row>
      <xdr:rowOff>52917</xdr:rowOff>
    </xdr:from>
    <xdr:to>
      <xdr:col>4</xdr:col>
      <xdr:colOff>1576917</xdr:colOff>
      <xdr:row>20</xdr:row>
      <xdr:rowOff>84667</xdr:rowOff>
    </xdr:to>
    <xdr:sp macro="" textlink="">
      <xdr:nvSpPr>
        <xdr:cNvPr id="8" name="角丸四角形吹き出し 7"/>
        <xdr:cNvSpPr/>
      </xdr:nvSpPr>
      <xdr:spPr>
        <a:xfrm>
          <a:off x="4650317" y="7207250"/>
          <a:ext cx="3191933" cy="709084"/>
        </a:xfrm>
        <a:prstGeom prst="wedgeRoundRectCallout">
          <a:avLst>
            <a:gd name="adj1" fmla="val -44069"/>
            <a:gd name="adj2" fmla="val -809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見守り機器の導入に伴う通信環境整備については、対象経費の総合計を記載すること（複数台購入する場合などはその合計）</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abSelected="1" view="pageBreakPreview" zoomScale="90" zoomScaleNormal="85" zoomScaleSheetLayoutView="90" workbookViewId="0">
      <selection activeCell="A2" sqref="A2:F2"/>
    </sheetView>
  </sheetViews>
  <sheetFormatPr defaultRowHeight="13.5"/>
  <cols>
    <col min="1" max="6" width="23.625" style="2" customWidth="1"/>
    <col min="7" max="16384" width="9" style="2"/>
  </cols>
  <sheetData>
    <row r="1" spans="1:7" ht="21" customHeight="1">
      <c r="A1" s="8" t="s">
        <v>12</v>
      </c>
      <c r="B1" s="8"/>
      <c r="E1" s="80" t="s">
        <v>85</v>
      </c>
      <c r="F1" s="80"/>
    </row>
    <row r="2" spans="1:7" ht="18.75">
      <c r="A2" s="66" t="s">
        <v>67</v>
      </c>
      <c r="B2" s="66"/>
      <c r="C2" s="66"/>
      <c r="D2" s="66"/>
      <c r="E2" s="66"/>
      <c r="F2" s="66"/>
      <c r="G2" s="10"/>
    </row>
    <row r="3" spans="1:7" ht="14.25" thickBot="1"/>
    <row r="4" spans="1:7" ht="27.75" customHeight="1" thickBot="1">
      <c r="D4" s="7" t="s">
        <v>16</v>
      </c>
      <c r="E4" s="67"/>
      <c r="F4" s="68"/>
    </row>
    <row r="5" spans="1:7" ht="27.75" customHeight="1" thickBot="1">
      <c r="D5" s="7" t="s">
        <v>17</v>
      </c>
      <c r="E5" s="67"/>
      <c r="F5" s="68"/>
    </row>
    <row r="6" spans="1:7" ht="14.25" thickBot="1"/>
    <row r="7" spans="1:7" ht="42" customHeight="1" thickBot="1">
      <c r="A7" s="78" t="s">
        <v>82</v>
      </c>
      <c r="B7" s="79"/>
      <c r="C7" s="78" t="s">
        <v>83</v>
      </c>
      <c r="D7" s="79"/>
      <c r="E7" s="78" t="s">
        <v>84</v>
      </c>
      <c r="F7" s="79"/>
    </row>
    <row r="8" spans="1:7" ht="66.75" customHeight="1" thickTop="1">
      <c r="A8" s="72" t="s">
        <v>68</v>
      </c>
      <c r="B8" s="77" t="s">
        <v>69</v>
      </c>
      <c r="C8" s="72" t="s">
        <v>70</v>
      </c>
      <c r="D8" s="77" t="s">
        <v>71</v>
      </c>
      <c r="E8" s="72" t="s">
        <v>72</v>
      </c>
      <c r="F8" s="77" t="s">
        <v>73</v>
      </c>
    </row>
    <row r="9" spans="1:7" ht="15.75" customHeight="1">
      <c r="A9" s="73" t="s">
        <v>74</v>
      </c>
      <c r="B9" s="74" t="s">
        <v>75</v>
      </c>
      <c r="C9" s="73" t="s">
        <v>76</v>
      </c>
      <c r="D9" s="74" t="s">
        <v>77</v>
      </c>
      <c r="E9" s="73" t="s">
        <v>78</v>
      </c>
      <c r="F9" s="74" t="s">
        <v>79</v>
      </c>
    </row>
    <row r="10" spans="1:7" ht="14.25">
      <c r="A10" s="23" t="s">
        <v>11</v>
      </c>
      <c r="B10" s="25" t="s">
        <v>11</v>
      </c>
      <c r="C10" s="23" t="s">
        <v>11</v>
      </c>
      <c r="D10" s="25" t="s">
        <v>11</v>
      </c>
      <c r="E10" s="23" t="s">
        <v>11</v>
      </c>
      <c r="F10" s="25" t="s">
        <v>11</v>
      </c>
    </row>
    <row r="11" spans="1:7" ht="48" customHeight="1" thickBot="1">
      <c r="A11" s="26"/>
      <c r="B11" s="27"/>
      <c r="C11" s="75"/>
      <c r="D11" s="76"/>
      <c r="E11" s="75">
        <f>A11-C11</f>
        <v>0</v>
      </c>
      <c r="F11" s="76">
        <f>B11-D11</f>
        <v>0</v>
      </c>
    </row>
    <row r="12" spans="1:7" ht="13.5" customHeight="1">
      <c r="A12" s="38"/>
      <c r="B12" s="38"/>
      <c r="C12" s="39"/>
      <c r="D12" s="39"/>
      <c r="E12" s="39"/>
      <c r="F12" s="39"/>
    </row>
    <row r="13" spans="1:7">
      <c r="A13" s="1" t="s">
        <v>80</v>
      </c>
      <c r="B13" s="1"/>
    </row>
    <row r="14" spans="1:7">
      <c r="A14" s="1" t="s">
        <v>81</v>
      </c>
      <c r="B14" s="1"/>
    </row>
    <row r="15" spans="1:7">
      <c r="A15" s="1"/>
      <c r="B15" s="1"/>
    </row>
  </sheetData>
  <mergeCells count="7">
    <mergeCell ref="E1:F1"/>
    <mergeCell ref="A2:F2"/>
    <mergeCell ref="E4:F4"/>
    <mergeCell ref="E5:F5"/>
    <mergeCell ref="A7:B7"/>
    <mergeCell ref="C7:D7"/>
    <mergeCell ref="E7:F7"/>
  </mergeCells>
  <phoneticPr fontId="3"/>
  <printOptions verticalCentered="1"/>
  <pageMargins left="0.7" right="0.7" top="0.75" bottom="0.75" header="0.3" footer="0.3"/>
  <pageSetup paperSize="9" scale="9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リスト!$C$3:$C$9</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7"/>
  <sheetViews>
    <sheetView view="pageBreakPreview" zoomScale="90" zoomScaleNormal="85" zoomScaleSheetLayoutView="90" workbookViewId="0"/>
  </sheetViews>
  <sheetFormatPr defaultRowHeight="13.5"/>
  <cols>
    <col min="1" max="1" width="23.25" style="2" customWidth="1"/>
    <col min="2" max="3" width="20.875" style="2" customWidth="1"/>
    <col min="4" max="4" width="17.375" style="2" customWidth="1"/>
    <col min="5" max="5" width="21.625" style="2" customWidth="1"/>
    <col min="6" max="6" width="23.125" style="2" customWidth="1"/>
    <col min="7" max="7" width="12.875" style="2" customWidth="1"/>
    <col min="8" max="8" width="15.5" style="2" customWidth="1"/>
    <col min="9" max="16384" width="9" style="2"/>
  </cols>
  <sheetData>
    <row r="1" spans="1:9" ht="21" customHeight="1">
      <c r="A1" s="8" t="s">
        <v>12</v>
      </c>
      <c r="B1" s="8"/>
      <c r="G1" s="9" t="s">
        <v>40</v>
      </c>
    </row>
    <row r="2" spans="1:9" ht="18.75">
      <c r="A2" s="66" t="s">
        <v>65</v>
      </c>
      <c r="B2" s="66"/>
      <c r="C2" s="66"/>
      <c r="D2" s="66"/>
      <c r="E2" s="66"/>
      <c r="F2" s="66"/>
      <c r="G2" s="66"/>
      <c r="H2" s="66"/>
      <c r="I2" s="10"/>
    </row>
    <row r="3" spans="1:9" ht="14.25" thickBot="1"/>
    <row r="4" spans="1:9" ht="27.75" customHeight="1" thickBot="1">
      <c r="E4" s="7" t="s">
        <v>16</v>
      </c>
      <c r="F4" s="69"/>
      <c r="G4" s="70"/>
      <c r="H4" s="71"/>
    </row>
    <row r="5" spans="1:9" ht="27.75" customHeight="1" thickBot="1">
      <c r="E5" s="7" t="s">
        <v>17</v>
      </c>
      <c r="F5" s="69"/>
      <c r="G5" s="70"/>
      <c r="H5" s="71"/>
    </row>
    <row r="6" spans="1:9" ht="14.25" thickBot="1"/>
    <row r="7" spans="1:9" ht="60.75" customHeight="1">
      <c r="A7" s="11" t="s">
        <v>44</v>
      </c>
      <c r="B7" s="12" t="s">
        <v>21</v>
      </c>
      <c r="C7" s="13" t="s">
        <v>0</v>
      </c>
      <c r="D7" s="14" t="s">
        <v>48</v>
      </c>
      <c r="E7" s="15" t="s">
        <v>51</v>
      </c>
    </row>
    <row r="8" spans="1:9" ht="14.25">
      <c r="A8" s="16"/>
      <c r="B8" s="17"/>
      <c r="C8" s="18" t="s">
        <v>1</v>
      </c>
      <c r="D8" s="19" t="s">
        <v>2</v>
      </c>
      <c r="E8" s="20" t="s">
        <v>3</v>
      </c>
    </row>
    <row r="9" spans="1:9" ht="14.25">
      <c r="A9" s="21"/>
      <c r="B9" s="22"/>
      <c r="C9" s="23" t="s">
        <v>9</v>
      </c>
      <c r="D9" s="24"/>
      <c r="E9" s="25" t="s">
        <v>10</v>
      </c>
    </row>
    <row r="10" spans="1:9" ht="48" customHeight="1" thickBot="1">
      <c r="A10" s="42"/>
      <c r="B10" s="43"/>
      <c r="C10" s="44"/>
      <c r="D10" s="28">
        <v>0.2</v>
      </c>
      <c r="E10" s="59">
        <f>ROUNDUP(C10*D10,0)</f>
        <v>0</v>
      </c>
    </row>
    <row r="11" spans="1:9" ht="14.25" thickBot="1"/>
    <row r="12" spans="1:9" ht="66.75" customHeight="1">
      <c r="A12" s="13" t="s">
        <v>52</v>
      </c>
      <c r="B12" s="15" t="s">
        <v>31</v>
      </c>
      <c r="C12" s="13" t="s">
        <v>53</v>
      </c>
      <c r="D12" s="14" t="s">
        <v>54</v>
      </c>
      <c r="E12" s="14" t="s">
        <v>55</v>
      </c>
      <c r="F12" s="14" t="s">
        <v>56</v>
      </c>
      <c r="G12" s="14" t="s">
        <v>45</v>
      </c>
      <c r="H12" s="15" t="s">
        <v>14</v>
      </c>
    </row>
    <row r="13" spans="1:9" ht="14.25">
      <c r="A13" s="16"/>
      <c r="B13" s="17"/>
      <c r="C13" s="18" t="s">
        <v>4</v>
      </c>
      <c r="D13" s="19" t="s">
        <v>5</v>
      </c>
      <c r="E13" s="19" t="s">
        <v>6</v>
      </c>
      <c r="F13" s="19" t="s">
        <v>7</v>
      </c>
      <c r="G13" s="19" t="s">
        <v>8</v>
      </c>
      <c r="H13" s="20" t="s">
        <v>15</v>
      </c>
    </row>
    <row r="14" spans="1:9" ht="14.25">
      <c r="A14" s="29"/>
      <c r="B14" s="30"/>
      <c r="C14" s="23" t="s">
        <v>11</v>
      </c>
      <c r="D14" s="24" t="s">
        <v>11</v>
      </c>
      <c r="E14" s="24" t="s">
        <v>11</v>
      </c>
      <c r="F14" s="24" t="s">
        <v>11</v>
      </c>
      <c r="G14" s="24" t="s">
        <v>10</v>
      </c>
      <c r="H14" s="25" t="s">
        <v>11</v>
      </c>
    </row>
    <row r="15" spans="1:9" ht="48" customHeight="1">
      <c r="A15" s="45"/>
      <c r="B15" s="46"/>
      <c r="C15" s="47"/>
      <c r="D15" s="3">
        <f>ROUNDDOWN(C15*0.5,-3)</f>
        <v>0</v>
      </c>
      <c r="E15" s="3" t="str">
        <f>IF(B15="","",VLOOKUP(B15,$A$31:$B$37,2,0))</f>
        <v/>
      </c>
      <c r="F15" s="3">
        <f>IF(E15&gt;D15,D15,E15)</f>
        <v>0</v>
      </c>
      <c r="G15" s="48"/>
      <c r="H15" s="31">
        <f>F15*G15</f>
        <v>0</v>
      </c>
    </row>
    <row r="16" spans="1:9" ht="48" customHeight="1">
      <c r="A16" s="45"/>
      <c r="B16" s="46"/>
      <c r="C16" s="47"/>
      <c r="D16" s="3">
        <f>ROUNDDOWN(C16*0.5,-3)</f>
        <v>0</v>
      </c>
      <c r="E16" s="3" t="str">
        <f>IF(B16="","",VLOOKUP(B16,$A$31:$B$37,2,0))</f>
        <v/>
      </c>
      <c r="F16" s="3">
        <f>IF(E16&gt;D16,D16,E16)</f>
        <v>0</v>
      </c>
      <c r="G16" s="48"/>
      <c r="H16" s="31">
        <f>F16*G16</f>
        <v>0</v>
      </c>
    </row>
    <row r="17" spans="1:8" ht="48" customHeight="1">
      <c r="A17" s="49"/>
      <c r="B17" s="50"/>
      <c r="C17" s="51"/>
      <c r="D17" s="4">
        <f t="shared" ref="D17:D18" si="0">ROUNDDOWN(C17*0.5,-3)</f>
        <v>0</v>
      </c>
      <c r="E17" s="3" t="str">
        <f>IF(B17="","",VLOOKUP(B17,$A$31:$B$37,2,0))</f>
        <v/>
      </c>
      <c r="F17" s="4">
        <f t="shared" ref="F17:F18" si="1">IF(E17&gt;D17,D17,E17)</f>
        <v>0</v>
      </c>
      <c r="G17" s="52"/>
      <c r="H17" s="31">
        <f>F17*G17</f>
        <v>0</v>
      </c>
    </row>
    <row r="18" spans="1:8" ht="48" customHeight="1" thickBot="1">
      <c r="A18" s="58"/>
      <c r="B18" s="55" t="s">
        <v>50</v>
      </c>
      <c r="C18" s="53"/>
      <c r="D18" s="5">
        <f t="shared" si="0"/>
        <v>0</v>
      </c>
      <c r="E18" s="5">
        <v>1500000</v>
      </c>
      <c r="F18" s="5">
        <f t="shared" si="1"/>
        <v>0</v>
      </c>
      <c r="G18" s="56" t="s">
        <v>46</v>
      </c>
      <c r="H18" s="32">
        <f>F18</f>
        <v>0</v>
      </c>
    </row>
    <row r="19" spans="1:8" ht="39.75" customHeight="1" thickTop="1" thickBot="1">
      <c r="A19" s="33"/>
      <c r="B19" s="33"/>
      <c r="C19" s="34"/>
      <c r="D19" s="34"/>
      <c r="E19" s="34"/>
      <c r="F19" s="35" t="s">
        <v>13</v>
      </c>
      <c r="G19" s="36">
        <f>SUM(G15:G17)</f>
        <v>0</v>
      </c>
      <c r="H19" s="37">
        <f>SUM(H15:H18)</f>
        <v>0</v>
      </c>
    </row>
    <row r="20" spans="1:8" ht="13.5" customHeight="1">
      <c r="A20" s="38"/>
      <c r="B20" s="38"/>
      <c r="C20" s="39"/>
      <c r="D20" s="39"/>
      <c r="E20" s="39"/>
      <c r="F20" s="39"/>
      <c r="G20" s="40"/>
      <c r="H20" s="41"/>
    </row>
    <row r="21" spans="1:8">
      <c r="A21" s="1" t="s">
        <v>57</v>
      </c>
      <c r="B21" s="1"/>
    </row>
    <row r="22" spans="1:8">
      <c r="A22" s="1" t="s">
        <v>58</v>
      </c>
      <c r="B22" s="1"/>
    </row>
    <row r="23" spans="1:8">
      <c r="A23" s="1" t="s">
        <v>49</v>
      </c>
      <c r="B23" s="1"/>
    </row>
    <row r="24" spans="1:8">
      <c r="A24" s="1" t="s">
        <v>59</v>
      </c>
      <c r="B24" s="1"/>
    </row>
    <row r="25" spans="1:8">
      <c r="A25" s="57" t="s">
        <v>47</v>
      </c>
      <c r="B25" s="1"/>
    </row>
    <row r="31" spans="1:8">
      <c r="A31" s="6" t="s">
        <v>33</v>
      </c>
      <c r="B31">
        <v>1000000</v>
      </c>
    </row>
    <row r="32" spans="1:8">
      <c r="A32" s="6" t="s">
        <v>35</v>
      </c>
      <c r="B32">
        <v>300000</v>
      </c>
    </row>
    <row r="33" spans="1:2">
      <c r="A33" s="6" t="s">
        <v>36</v>
      </c>
      <c r="B33">
        <v>300000</v>
      </c>
    </row>
    <row r="34" spans="1:2">
      <c r="A34" s="6" t="s">
        <v>34</v>
      </c>
      <c r="B34">
        <v>300000</v>
      </c>
    </row>
    <row r="35" spans="1:2">
      <c r="A35" s="6" t="s">
        <v>37</v>
      </c>
      <c r="B35">
        <v>300000</v>
      </c>
    </row>
    <row r="36" spans="1:2">
      <c r="A36" s="6" t="s">
        <v>38</v>
      </c>
      <c r="B36">
        <v>1000000</v>
      </c>
    </row>
    <row r="37" spans="1:2">
      <c r="A37" s="6" t="s">
        <v>39</v>
      </c>
      <c r="B37">
        <v>300000</v>
      </c>
    </row>
  </sheetData>
  <mergeCells count="3">
    <mergeCell ref="A2:H2"/>
    <mergeCell ref="F4:H4"/>
    <mergeCell ref="F5:H5"/>
  </mergeCells>
  <phoneticPr fontId="1"/>
  <printOptions verticalCentered="1"/>
  <pageMargins left="0.7" right="0.7" top="0.75" bottom="0.75" header="0.3" footer="0.3"/>
  <pageSetup paperSize="9" scale="76"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リスト!$A$3:$A$13</xm:f>
          </x14:formula1>
          <xm:sqref>A10</xm:sqref>
        </x14:dataValidation>
        <x14:dataValidation type="list" allowBlank="1" showInputMessage="1" showErrorMessage="1">
          <x14:formula1>
            <xm:f>リスト!$B$3:$B$4</xm:f>
          </x14:formula1>
          <xm:sqref>B10</xm:sqref>
        </x14:dataValidation>
        <x14:dataValidation type="list" allowBlank="1" showInputMessage="1" showErrorMessage="1">
          <x14:formula1>
            <xm:f>リスト!$C$3:$C$9</xm:f>
          </x14:formula1>
          <xm:sqref>B15:B17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7"/>
  <sheetViews>
    <sheetView view="pageBreakPreview" zoomScale="90" zoomScaleNormal="85" zoomScaleSheetLayoutView="90" workbookViewId="0"/>
  </sheetViews>
  <sheetFormatPr defaultRowHeight="13.5"/>
  <cols>
    <col min="1" max="1" width="23.25" style="2" customWidth="1"/>
    <col min="2" max="3" width="20.875" style="2" customWidth="1"/>
    <col min="4" max="4" width="17.375" style="2" customWidth="1"/>
    <col min="5" max="5" width="21.625" style="2" customWidth="1"/>
    <col min="6" max="6" width="23.125" style="2" customWidth="1"/>
    <col min="7" max="7" width="12.875" style="2" customWidth="1"/>
    <col min="8" max="8" width="15.5" style="2" customWidth="1"/>
    <col min="9" max="16384" width="9" style="2"/>
  </cols>
  <sheetData>
    <row r="1" spans="1:9" ht="21" customHeight="1">
      <c r="A1" s="8" t="s">
        <v>12</v>
      </c>
      <c r="B1" s="8"/>
      <c r="G1" s="9" t="s">
        <v>40</v>
      </c>
    </row>
    <row r="2" spans="1:9" ht="18.75">
      <c r="A2" s="66" t="s">
        <v>66</v>
      </c>
      <c r="B2" s="66"/>
      <c r="C2" s="66"/>
      <c r="D2" s="66"/>
      <c r="E2" s="66"/>
      <c r="F2" s="66"/>
      <c r="G2" s="66"/>
      <c r="H2" s="66"/>
      <c r="I2" s="10"/>
    </row>
    <row r="3" spans="1:9" ht="14.25" thickBot="1"/>
    <row r="4" spans="1:9" ht="27.75" customHeight="1" thickBot="1">
      <c r="E4" s="7" t="s">
        <v>16</v>
      </c>
      <c r="F4" s="69" t="s">
        <v>60</v>
      </c>
      <c r="G4" s="70"/>
      <c r="H4" s="71"/>
    </row>
    <row r="5" spans="1:9" ht="27.75" customHeight="1" thickBot="1">
      <c r="E5" s="7" t="s">
        <v>17</v>
      </c>
      <c r="F5" s="69" t="s">
        <v>61</v>
      </c>
      <c r="G5" s="70"/>
      <c r="H5" s="71"/>
    </row>
    <row r="6" spans="1:9" ht="14.25" thickBot="1"/>
    <row r="7" spans="1:9" ht="60.75" customHeight="1">
      <c r="A7" s="11" t="s">
        <v>44</v>
      </c>
      <c r="B7" s="12" t="s">
        <v>21</v>
      </c>
      <c r="C7" s="13" t="s">
        <v>0</v>
      </c>
      <c r="D7" s="14" t="s">
        <v>48</v>
      </c>
      <c r="E7" s="15" t="s">
        <v>51</v>
      </c>
    </row>
    <row r="8" spans="1:9" ht="14.25">
      <c r="A8" s="16"/>
      <c r="B8" s="17"/>
      <c r="C8" s="18" t="s">
        <v>1</v>
      </c>
      <c r="D8" s="19" t="s">
        <v>2</v>
      </c>
      <c r="E8" s="20" t="s">
        <v>3</v>
      </c>
    </row>
    <row r="9" spans="1:9" ht="14.25">
      <c r="A9" s="21"/>
      <c r="B9" s="22"/>
      <c r="C9" s="23" t="s">
        <v>9</v>
      </c>
      <c r="D9" s="24"/>
      <c r="E9" s="25" t="s">
        <v>10</v>
      </c>
    </row>
    <row r="10" spans="1:9" ht="48" customHeight="1" thickBot="1">
      <c r="A10" s="42" t="s">
        <v>18</v>
      </c>
      <c r="B10" s="43" t="s">
        <v>29</v>
      </c>
      <c r="C10" s="44">
        <v>89</v>
      </c>
      <c r="D10" s="28">
        <v>0.2</v>
      </c>
      <c r="E10" s="59">
        <f>ROUNDUP(C10*D10,0)</f>
        <v>18</v>
      </c>
    </row>
    <row r="11" spans="1:9" ht="14.25" thickBot="1"/>
    <row r="12" spans="1:9" ht="66.75" customHeight="1">
      <c r="A12" s="13" t="s">
        <v>52</v>
      </c>
      <c r="B12" s="15" t="s">
        <v>31</v>
      </c>
      <c r="C12" s="13" t="s">
        <v>53</v>
      </c>
      <c r="D12" s="14" t="s">
        <v>54</v>
      </c>
      <c r="E12" s="14" t="s">
        <v>55</v>
      </c>
      <c r="F12" s="14" t="s">
        <v>56</v>
      </c>
      <c r="G12" s="14" t="s">
        <v>45</v>
      </c>
      <c r="H12" s="15" t="s">
        <v>14</v>
      </c>
    </row>
    <row r="13" spans="1:9" ht="14.25">
      <c r="A13" s="16"/>
      <c r="B13" s="17"/>
      <c r="C13" s="18" t="s">
        <v>4</v>
      </c>
      <c r="D13" s="19" t="s">
        <v>5</v>
      </c>
      <c r="E13" s="19" t="s">
        <v>6</v>
      </c>
      <c r="F13" s="19" t="s">
        <v>7</v>
      </c>
      <c r="G13" s="19" t="s">
        <v>8</v>
      </c>
      <c r="H13" s="20" t="s">
        <v>15</v>
      </c>
    </row>
    <row r="14" spans="1:9" ht="14.25">
      <c r="A14" s="29"/>
      <c r="B14" s="30"/>
      <c r="C14" s="23" t="s">
        <v>11</v>
      </c>
      <c r="D14" s="24" t="s">
        <v>11</v>
      </c>
      <c r="E14" s="24" t="s">
        <v>11</v>
      </c>
      <c r="F14" s="24" t="s">
        <v>11</v>
      </c>
      <c r="G14" s="24" t="s">
        <v>10</v>
      </c>
      <c r="H14" s="25" t="s">
        <v>11</v>
      </c>
    </row>
    <row r="15" spans="1:9" ht="48" customHeight="1">
      <c r="A15" s="45" t="s">
        <v>62</v>
      </c>
      <c r="B15" s="46" t="s">
        <v>34</v>
      </c>
      <c r="C15" s="47">
        <v>120000</v>
      </c>
      <c r="D15" s="3">
        <f>ROUNDDOWN(C15*0.5,-3)</f>
        <v>60000</v>
      </c>
      <c r="E15" s="3">
        <f>IF(B15="","",VLOOKUP(B15,$A$31:$B$37,2,0))</f>
        <v>300000</v>
      </c>
      <c r="F15" s="3">
        <f>IF(E15&gt;D15,D15,E15)</f>
        <v>60000</v>
      </c>
      <c r="G15" s="48">
        <v>17</v>
      </c>
      <c r="H15" s="31">
        <f>F15*G15</f>
        <v>1020000</v>
      </c>
    </row>
    <row r="16" spans="1:9" ht="48" customHeight="1">
      <c r="A16" s="49" t="s">
        <v>63</v>
      </c>
      <c r="B16" s="50" t="s">
        <v>33</v>
      </c>
      <c r="C16" s="51">
        <v>1000000</v>
      </c>
      <c r="D16" s="4">
        <f t="shared" ref="D16:D18" si="0">ROUNDDOWN(C16*0.5,-3)</f>
        <v>500000</v>
      </c>
      <c r="E16" s="3">
        <f>IF(B16="","",VLOOKUP(B16,$A$31:$B$37,2,0))</f>
        <v>1000000</v>
      </c>
      <c r="F16" s="4">
        <f t="shared" ref="F16:F18" si="1">IF(E16&gt;D16,D16,E16)</f>
        <v>500000</v>
      </c>
      <c r="G16" s="52">
        <v>1</v>
      </c>
      <c r="H16" s="31">
        <f>F16*G16</f>
        <v>500000</v>
      </c>
    </row>
    <row r="17" spans="1:8" ht="48" customHeight="1">
      <c r="A17" s="60"/>
      <c r="B17" s="61"/>
      <c r="C17" s="62"/>
      <c r="D17" s="54"/>
      <c r="E17" s="63"/>
      <c r="F17" s="54"/>
      <c r="G17" s="64"/>
      <c r="H17" s="65"/>
    </row>
    <row r="18" spans="1:8" ht="48" customHeight="1" thickBot="1">
      <c r="A18" s="58" t="s">
        <v>64</v>
      </c>
      <c r="B18" s="55" t="s">
        <v>50</v>
      </c>
      <c r="C18" s="53">
        <v>2500000</v>
      </c>
      <c r="D18" s="5">
        <f t="shared" si="0"/>
        <v>1250000</v>
      </c>
      <c r="E18" s="5">
        <v>1500000</v>
      </c>
      <c r="F18" s="5">
        <f t="shared" si="1"/>
        <v>1250000</v>
      </c>
      <c r="G18" s="56" t="s">
        <v>46</v>
      </c>
      <c r="H18" s="32">
        <f>F18</f>
        <v>1250000</v>
      </c>
    </row>
    <row r="19" spans="1:8" ht="39.75" customHeight="1" thickTop="1" thickBot="1">
      <c r="A19" s="33"/>
      <c r="B19" s="33"/>
      <c r="C19" s="34"/>
      <c r="D19" s="34"/>
      <c r="E19" s="34"/>
      <c r="F19" s="35" t="s">
        <v>13</v>
      </c>
      <c r="G19" s="36">
        <f>SUM(G15:G16)</f>
        <v>18</v>
      </c>
      <c r="H19" s="37">
        <f>SUM(H15:H18)</f>
        <v>2770000</v>
      </c>
    </row>
    <row r="20" spans="1:8" ht="13.5" customHeight="1">
      <c r="A20" s="38"/>
      <c r="B20" s="38"/>
      <c r="C20" s="39"/>
      <c r="D20" s="39"/>
      <c r="E20" s="39"/>
      <c r="F20" s="39"/>
      <c r="G20" s="40"/>
      <c r="H20" s="41"/>
    </row>
    <row r="21" spans="1:8">
      <c r="A21" s="1" t="s">
        <v>57</v>
      </c>
      <c r="B21" s="1"/>
    </row>
    <row r="22" spans="1:8">
      <c r="A22" s="1" t="s">
        <v>58</v>
      </c>
      <c r="B22" s="1"/>
    </row>
    <row r="23" spans="1:8">
      <c r="A23" s="1" t="s">
        <v>49</v>
      </c>
      <c r="B23" s="1"/>
    </row>
    <row r="24" spans="1:8">
      <c r="A24" s="1" t="s">
        <v>59</v>
      </c>
      <c r="B24" s="1"/>
    </row>
    <row r="25" spans="1:8">
      <c r="A25" s="57" t="s">
        <v>47</v>
      </c>
      <c r="B25" s="1"/>
    </row>
    <row r="31" spans="1:8">
      <c r="A31" s="6" t="s">
        <v>33</v>
      </c>
      <c r="B31">
        <v>1000000</v>
      </c>
    </row>
    <row r="32" spans="1:8">
      <c r="A32" s="6" t="s">
        <v>35</v>
      </c>
      <c r="B32">
        <v>300000</v>
      </c>
    </row>
    <row r="33" spans="1:2">
      <c r="A33" s="6" t="s">
        <v>36</v>
      </c>
      <c r="B33">
        <v>300000</v>
      </c>
    </row>
    <row r="34" spans="1:2">
      <c r="A34" s="6" t="s">
        <v>34</v>
      </c>
      <c r="B34">
        <v>300000</v>
      </c>
    </row>
    <row r="35" spans="1:2">
      <c r="A35" s="6" t="s">
        <v>37</v>
      </c>
      <c r="B35">
        <v>300000</v>
      </c>
    </row>
    <row r="36" spans="1:2">
      <c r="A36" s="6" t="s">
        <v>38</v>
      </c>
      <c r="B36">
        <v>1000000</v>
      </c>
    </row>
    <row r="37" spans="1:2">
      <c r="A37" s="6" t="s">
        <v>39</v>
      </c>
      <c r="B37">
        <v>300000</v>
      </c>
    </row>
  </sheetData>
  <mergeCells count="3">
    <mergeCell ref="A2:H2"/>
    <mergeCell ref="F4:H4"/>
    <mergeCell ref="F5:H5"/>
  </mergeCells>
  <phoneticPr fontId="1"/>
  <printOptions verticalCentered="1"/>
  <pageMargins left="0.7" right="0.7" top="0.75" bottom="0.75" header="0.3" footer="0.3"/>
  <pageSetup paperSize="9" scale="76"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リスト!$C$3:$C$9</xm:f>
          </x14:formula1>
          <xm:sqref>B15:B17</xm:sqref>
        </x14:dataValidation>
        <x14:dataValidation type="list" allowBlank="1" showInputMessage="1" showErrorMessage="1">
          <x14:formula1>
            <xm:f>リスト!$B$3:$B$4</xm:f>
          </x14:formula1>
          <xm:sqref>B10</xm:sqref>
        </x14:dataValidation>
        <x14:dataValidation type="list" allowBlank="1" showInputMessage="1" showErrorMessage="1">
          <x14:formula1>
            <xm:f>リスト!$A$3:$A$13</xm:f>
          </x14:formula1>
          <xm:sqref>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workbookViewId="0">
      <selection activeCell="G17" sqref="G17"/>
    </sheetView>
  </sheetViews>
  <sheetFormatPr defaultRowHeight="13.5"/>
  <cols>
    <col min="1" max="1" width="38.25" bestFit="1" customWidth="1"/>
    <col min="2" max="2" width="14.625" bestFit="1" customWidth="1"/>
    <col min="3" max="3" width="15.875" bestFit="1" customWidth="1"/>
  </cols>
  <sheetData>
    <row r="2" spans="1:4">
      <c r="A2" s="6" t="s">
        <v>22</v>
      </c>
      <c r="B2" s="6" t="s">
        <v>23</v>
      </c>
      <c r="C2" s="6" t="s">
        <v>32</v>
      </c>
    </row>
    <row r="3" spans="1:4">
      <c r="A3" s="6" t="s">
        <v>18</v>
      </c>
      <c r="B3" s="6" t="s">
        <v>29</v>
      </c>
      <c r="C3" s="6" t="s">
        <v>33</v>
      </c>
      <c r="D3">
        <v>1000000</v>
      </c>
    </row>
    <row r="4" spans="1:4">
      <c r="A4" s="6" t="s">
        <v>19</v>
      </c>
      <c r="B4" s="6" t="s">
        <v>30</v>
      </c>
      <c r="C4" s="6" t="s">
        <v>35</v>
      </c>
      <c r="D4">
        <v>300000</v>
      </c>
    </row>
    <row r="5" spans="1:4">
      <c r="A5" s="6" t="s">
        <v>26</v>
      </c>
      <c r="B5" s="6"/>
      <c r="C5" s="6" t="s">
        <v>36</v>
      </c>
      <c r="D5">
        <v>300000</v>
      </c>
    </row>
    <row r="6" spans="1:4">
      <c r="A6" s="6" t="s">
        <v>24</v>
      </c>
      <c r="B6" s="6"/>
      <c r="C6" s="6" t="s">
        <v>34</v>
      </c>
      <c r="D6">
        <v>300000</v>
      </c>
    </row>
    <row r="7" spans="1:4">
      <c r="A7" s="6" t="s">
        <v>25</v>
      </c>
      <c r="B7" s="6"/>
      <c r="C7" s="6" t="s">
        <v>37</v>
      </c>
      <c r="D7">
        <v>300000</v>
      </c>
    </row>
    <row r="8" spans="1:4">
      <c r="A8" s="6" t="s">
        <v>20</v>
      </c>
      <c r="B8" s="6"/>
      <c r="C8" s="6" t="s">
        <v>38</v>
      </c>
      <c r="D8">
        <v>1000000</v>
      </c>
    </row>
    <row r="9" spans="1:4">
      <c r="A9" s="6" t="s">
        <v>41</v>
      </c>
      <c r="B9" s="6"/>
      <c r="C9" s="6" t="s">
        <v>39</v>
      </c>
      <c r="D9">
        <v>300000</v>
      </c>
    </row>
    <row r="10" spans="1:4">
      <c r="A10" s="6" t="s">
        <v>42</v>
      </c>
      <c r="B10" s="6"/>
      <c r="C10" s="6"/>
    </row>
    <row r="11" spans="1:4">
      <c r="A11" s="6" t="s">
        <v>27</v>
      </c>
      <c r="B11" s="6"/>
      <c r="C11" s="6"/>
    </row>
    <row r="12" spans="1:4">
      <c r="A12" s="6" t="s">
        <v>28</v>
      </c>
      <c r="B12" s="6"/>
      <c r="C12" s="6"/>
    </row>
    <row r="13" spans="1:4">
      <c r="A13" s="6" t="s">
        <v>43</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vt:lpstr>
      <vt:lpstr>別紙１（新）計算式入り</vt:lpstr>
      <vt:lpstr>記載例（新）</vt:lpstr>
      <vt:lpstr>リスト</vt:lpstr>
      <vt:lpstr>'記載例（新）'!Print_Area</vt:lpstr>
      <vt:lpstr>別紙1!Print_Area</vt:lpstr>
      <vt:lpstr>'別紙１（新）計算式入り'!Print_Area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2022-02-03T01:29:06Z</cp:lastPrinted>
  <dcterms:created xsi:type="dcterms:W3CDTF">2016-07-04T07:08:19Z</dcterms:created>
  <dcterms:modified xsi:type="dcterms:W3CDTF">2022-02-03T01:29:13Z</dcterms:modified>
</cp:coreProperties>
</file>