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2" sheetId="1" r:id="rId1"/>
  </sheets>
  <definedNames>
    <definedName name="_xlnm.Print_Area" localSheetId="0">'2'!$B$2:$U$144</definedName>
    <definedName name="_xlnm.Print_Titles" localSheetId="0">'2'!$1:$1</definedName>
  </definedNames>
  <calcPr fullCalcOnLoad="1"/>
</workbook>
</file>

<file path=xl/sharedStrings.xml><?xml version="1.0" encoding="utf-8"?>
<sst xmlns="http://schemas.openxmlformats.org/spreadsheetml/2006/main" count="272" uniqueCount="150">
  <si>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</si>
  <si>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</si>
  <si>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</si>
  <si>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</si>
  <si>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</si>
  <si>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</si>
  <si>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</si>
  <si>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</si>
  <si>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</si>
  <si>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</si>
  <si>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</si>
  <si>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</si>
  <si>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</si>
  <si>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</si>
  <si>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</si>
  <si>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</si>
  <si>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</si>
  <si>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</si>
  <si>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</si>
  <si>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</si>
  <si>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</si>
  <si>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</si>
  <si>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</si>
  <si>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</si>
  <si>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</si>
  <si>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</si>
  <si>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</si>
  <si>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</si>
  <si>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</si>
  <si>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</si>
  <si>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</si>
  <si>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</si>
  <si>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</si>
  <si>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</si>
  <si>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</si>
  <si>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</si>
  <si>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</si>
  <si>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</si>
  <si>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</si>
  <si>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</si>
  <si>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</si>
  <si>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</si>
  <si>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</si>
  <si>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</si>
  <si>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</si>
  <si>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</si>
  <si>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</si>
  <si>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</si>
  <si>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</si>
  <si>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</si>
  <si>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</si>
  <si>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</si>
  <si>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</si>
  <si>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</si>
  <si>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</si>
  <si>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</si>
  <si>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</si>
  <si>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</si>
  <si>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</si>
  <si>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</si>
  <si>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</si>
  <si>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</si>
  <si>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</si>
  <si>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</si>
  <si>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</si>
  <si>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</si>
  <si>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</si>
  <si>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</si>
  <si>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</si>
  <si>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</si>
  <si>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</si>
  <si>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</si>
  <si>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</si>
  <si>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</si>
  <si>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</si>
  <si>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</si>
  <si>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</si>
  <si>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</si>
  <si>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</si>
  <si>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</si>
  <si>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</si>
  <si>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</si>
  <si>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</si>
  <si>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</si>
  <si>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</si>
  <si>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</si>
  <si>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</si>
  <si>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</si>
  <si>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</si>
  <si>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</si>
  <si>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</si>
  <si>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</si>
  <si>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</si>
  <si>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</si>
  <si>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</si>
  <si>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</si>
  <si>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</si>
  <si>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</si>
  <si>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</si>
  <si>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</si>
  <si>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</si>
  <si>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</si>
  <si>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</si>
  <si>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</si>
  <si>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2,500g
以下</t>
  </si>
  <si>
    <t>印西町</t>
  </si>
  <si>
    <t>(出生
千対)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</si>
  <si>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</si>
  <si>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</si>
  <si>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</si>
  <si>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</si>
  <si>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</si>
  <si>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</si>
  <si>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</si>
  <si>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７日未満)</t>
  </si>
  <si>
    <t>(生後２８日未満
再掲)</t>
  </si>
  <si>
    <t>(妊娠第８</t>
  </si>
  <si>
    <t>月以後)</t>
  </si>
  <si>
    <t>第２表　人口動態総覧，千葉県・保健所・市町村別・実数・率</t>
  </si>
  <si>
    <t>出　　　　生</t>
  </si>
  <si>
    <t>死　　亡</t>
  </si>
  <si>
    <t>乳児死亡</t>
  </si>
  <si>
    <t xml:space="preserve"> 新生児死亡</t>
  </si>
  <si>
    <t>死</t>
  </si>
  <si>
    <t>婚　　　姻</t>
  </si>
  <si>
    <t>離　　　婚</t>
  </si>
  <si>
    <t>自然死産</t>
  </si>
  <si>
    <t>人工死産</t>
  </si>
  <si>
    <t>早期新生児死亡</t>
  </si>
  <si>
    <t>実　数</t>
  </si>
  <si>
    <t>(人口
千対)</t>
  </si>
  <si>
    <t>(出生
千対)</t>
  </si>
  <si>
    <t>佐原</t>
  </si>
  <si>
    <t>(人口
千対)</t>
  </si>
  <si>
    <t>(出生
千対)</t>
  </si>
  <si>
    <t>本納町</t>
  </si>
  <si>
    <t>昭和４５年</t>
  </si>
  <si>
    <t>注１）率算出に用いた市町村人口は、昭和４５年１０月１日国勢調査である。</t>
  </si>
  <si>
    <t>注２）県計の率は、昭和４５年厚生省統計情報部「人口動態統計」による。</t>
  </si>
  <si>
    <t>鴨川町</t>
  </si>
  <si>
    <t>鎌ヶ谷町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</si>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</sst>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80" fontId="6" fillId="0" borderId="2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37" fontId="6" fillId="0" borderId="4" xfId="0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wrapText="1"/>
    </xf>
    <xf numFmtId="0" fontId="6" fillId="0" borderId="0" xfId="0" applyFont="1" applyAlignment="1">
      <alignment horizontal="center" vertical="top"/>
    </xf>
    <xf numFmtId="37" fontId="6" fillId="0" borderId="6" xfId="0" applyNumberFormat="1" applyFont="1" applyBorder="1" applyAlignment="1" applyProtection="1">
      <alignment horizontal="center" wrapText="1"/>
      <protection/>
    </xf>
    <xf numFmtId="180" fontId="6" fillId="0" borderId="6" xfId="0" applyNumberFormat="1" applyFont="1" applyBorder="1" applyAlignment="1">
      <alignment horizontal="center" vertical="center"/>
    </xf>
    <xf numFmtId="180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centerContinuous" vertical="center" wrapText="1"/>
    </xf>
    <xf numFmtId="180" fontId="6" fillId="0" borderId="4" xfId="0" applyNumberFormat="1" applyFont="1" applyBorder="1" applyAlignment="1">
      <alignment horizontal="center" vertical="center" wrapText="1"/>
    </xf>
    <xf numFmtId="180" fontId="6" fillId="0" borderId="8" xfId="0" applyNumberFormat="1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top" wrapText="1"/>
    </xf>
    <xf numFmtId="0" fontId="6" fillId="0" borderId="8" xfId="0" applyFont="1" applyBorder="1" applyAlignment="1">
      <alignment horizontal="centerContinuous" vertical="center" wrapText="1"/>
    </xf>
    <xf numFmtId="0" fontId="8" fillId="0" borderId="9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7" fontId="8" fillId="0" borderId="9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 applyProtection="1">
      <alignment/>
      <protection/>
    </xf>
    <xf numFmtId="176" fontId="8" fillId="0" borderId="9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9" xfId="0" applyNumberFormat="1" applyFont="1" applyFill="1" applyBorder="1" applyAlignment="1" applyProtection="1">
      <alignment/>
      <protection/>
    </xf>
    <xf numFmtId="180" fontId="8" fillId="0" borderId="10" xfId="0" applyNumberFormat="1" applyFont="1" applyFill="1" applyBorder="1" applyAlignment="1" applyProtection="1">
      <alignment/>
      <protection/>
    </xf>
    <xf numFmtId="177" fontId="8" fillId="0" borderId="9" xfId="0" applyNumberFormat="1" applyFont="1" applyFill="1" applyBorder="1" applyAlignment="1">
      <alignment/>
    </xf>
    <xf numFmtId="37" fontId="8" fillId="0" borderId="0" xfId="0" applyNumberFormat="1" applyFont="1" applyFill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7" fontId="6" fillId="0" borderId="9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 locked="0"/>
    </xf>
    <xf numFmtId="176" fontId="6" fillId="0" borderId="9" xfId="0" applyNumberFormat="1" applyFont="1" applyFill="1" applyBorder="1" applyAlignment="1" applyProtection="1">
      <alignment/>
      <protection/>
    </xf>
    <xf numFmtId="180" fontId="6" fillId="0" borderId="9" xfId="0" applyNumberFormat="1" applyFont="1" applyFill="1" applyBorder="1" applyAlignment="1" applyProtection="1">
      <alignment/>
      <protection/>
    </xf>
    <xf numFmtId="177" fontId="6" fillId="0" borderId="0" xfId="0" applyNumberFormat="1" applyFont="1" applyFill="1" applyAlignment="1">
      <alignment/>
    </xf>
    <xf numFmtId="177" fontId="6" fillId="0" borderId="9" xfId="0" applyNumberFormat="1" applyFont="1" applyFill="1" applyBorder="1" applyAlignment="1">
      <alignment/>
    </xf>
    <xf numFmtId="37" fontId="6" fillId="0" borderId="0" xfId="0" applyNumberFormat="1" applyFont="1" applyFill="1" applyAlignment="1" applyProtection="1">
      <alignment/>
      <protection/>
    </xf>
    <xf numFmtId="179" fontId="6" fillId="0" borderId="9" xfId="0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7" fontId="6" fillId="0" borderId="9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6" fontId="6" fillId="0" borderId="9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9" xfId="0" applyNumberFormat="1" applyFont="1" applyBorder="1" applyAlignment="1" applyProtection="1">
      <alignment/>
      <protection/>
    </xf>
    <xf numFmtId="177" fontId="6" fillId="0" borderId="6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distributed" vertical="center"/>
    </xf>
    <xf numFmtId="2" fontId="6" fillId="0" borderId="9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/>
      <protection locked="0"/>
    </xf>
    <xf numFmtId="2" fontId="6" fillId="0" borderId="9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2" fontId="6" fillId="0" borderId="11" xfId="0" applyNumberFormat="1" applyFont="1" applyBorder="1" applyAlignment="1" applyProtection="1">
      <alignment horizontal="distributed" vertical="center"/>
      <protection/>
    </xf>
    <xf numFmtId="177" fontId="6" fillId="0" borderId="12" xfId="0" applyNumberFormat="1" applyFont="1" applyBorder="1" applyAlignment="1" applyProtection="1">
      <alignment/>
      <protection/>
    </xf>
    <xf numFmtId="176" fontId="6" fillId="0" borderId="12" xfId="0" applyNumberFormat="1" applyFont="1" applyBorder="1" applyAlignment="1" applyProtection="1">
      <alignment/>
      <protection/>
    </xf>
    <xf numFmtId="177" fontId="6" fillId="0" borderId="11" xfId="0" applyNumberFormat="1" applyFont="1" applyBorder="1" applyAlignment="1" applyProtection="1">
      <alignment/>
      <protection/>
    </xf>
    <xf numFmtId="177" fontId="7" fillId="0" borderId="12" xfId="0" applyNumberFormat="1" applyFont="1" applyBorder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/>
      <protection/>
    </xf>
    <xf numFmtId="177" fontId="6" fillId="0" borderId="12" xfId="0" applyNumberFormat="1" applyFont="1" applyBorder="1" applyAlignment="1">
      <alignment/>
    </xf>
    <xf numFmtId="180" fontId="6" fillId="0" borderId="11" xfId="0" applyNumberFormat="1" applyFont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/>
      <protection/>
    </xf>
    <xf numFmtId="177" fontId="6" fillId="0" borderId="11" xfId="0" applyNumberFormat="1" applyFont="1" applyBorder="1" applyAlignment="1">
      <alignment/>
    </xf>
    <xf numFmtId="37" fontId="6" fillId="0" borderId="12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9" xfId="0" applyNumberFormat="1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177" fontId="7" fillId="0" borderId="12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83" fontId="8" fillId="0" borderId="9" xfId="0" applyNumberFormat="1" applyFont="1" applyFill="1" applyBorder="1" applyAlignment="1" applyProtection="1">
      <alignment/>
      <protection/>
    </xf>
    <xf numFmtId="183" fontId="6" fillId="0" borderId="9" xfId="0" applyNumberFormat="1" applyFont="1" applyFill="1" applyBorder="1" applyAlignment="1" applyProtection="1">
      <alignment/>
      <protection/>
    </xf>
    <xf numFmtId="183" fontId="6" fillId="0" borderId="11" xfId="0" applyNumberFormat="1" applyFont="1" applyFill="1" applyBorder="1" applyAlignment="1" applyProtection="1">
      <alignment/>
      <protection/>
    </xf>
    <xf numFmtId="183" fontId="6" fillId="0" borderId="9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14" xfId="0" applyNumberFormat="1" applyFont="1" applyBorder="1" applyAlignment="1" applyProtection="1">
      <alignment horizontal="center" vertical="center"/>
      <protection/>
    </xf>
    <xf numFmtId="37" fontId="6" fillId="0" borderId="4" xfId="0" applyNumberFormat="1" applyFont="1" applyBorder="1" applyAlignment="1" applyProtection="1">
      <alignment horizontal="center" vertical="center"/>
      <protection/>
    </xf>
    <xf numFmtId="37" fontId="6" fillId="0" borderId="5" xfId="0" applyNumberFormat="1" applyFont="1" applyBorder="1" applyAlignment="1" applyProtection="1">
      <alignment horizontal="center" vertical="center"/>
      <protection/>
    </xf>
    <xf numFmtId="37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7" fontId="7" fillId="0" borderId="13" xfId="0" applyNumberFormat="1" applyFont="1" applyBorder="1" applyAlignment="1" applyProtection="1">
      <alignment horizontal="center" vertical="center"/>
      <protection/>
    </xf>
    <xf numFmtId="37" fontId="7" fillId="0" borderId="14" xfId="0" applyNumberFormat="1" applyFont="1" applyBorder="1" applyAlignment="1" applyProtection="1">
      <alignment horizontal="center" vertical="center"/>
      <protection/>
    </xf>
    <xf numFmtId="37" fontId="7" fillId="0" borderId="4" xfId="0" applyNumberFormat="1" applyFont="1" applyBorder="1" applyAlignment="1" applyProtection="1">
      <alignment horizontal="center" vertical="center"/>
      <protection/>
    </xf>
    <xf numFmtId="37" fontId="7" fillId="0" borderId="15" xfId="0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7" fontId="6" fillId="0" borderId="7" xfId="0" applyNumberFormat="1" applyFont="1" applyBorder="1" applyAlignment="1" applyProtection="1">
      <alignment horizontal="center" vertical="center"/>
      <protection/>
    </xf>
    <xf numFmtId="37" fontId="6" fillId="0" borderId="8" xfId="0" applyNumberFormat="1" applyFont="1" applyBorder="1" applyAlignment="1" applyProtection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180" fontId="6" fillId="0" borderId="0" xfId="0" applyNumberFormat="1" applyFont="1" applyFill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 locked="0"/>
    </xf>
    <xf numFmtId="177" fontId="6" fillId="0" borderId="6" xfId="0" applyNumberFormat="1" applyFont="1" applyBorder="1" applyAlignment="1" applyProtection="1">
      <alignment/>
      <protection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80" fontId="8" fillId="0" borderId="0" xfId="0" applyNumberFormat="1" applyFont="1" applyFill="1" applyBorder="1" applyAlignment="1" applyProtection="1">
      <alignment/>
      <protection/>
    </xf>
    <xf numFmtId="180" fontId="6" fillId="0" borderId="12" xfId="0" applyNumberFormat="1" applyFont="1" applyBorder="1" applyAlignment="1" applyProtection="1">
      <alignment/>
      <protection/>
    </xf>
    <xf numFmtId="177" fontId="8" fillId="0" borderId="10" xfId="0" applyNumberFormat="1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180" fontId="6" fillId="0" borderId="16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>
      <alignment/>
    </xf>
    <xf numFmtId="180" fontId="8" fillId="0" borderId="16" xfId="0" applyNumberFormat="1" applyFont="1" applyFill="1" applyBorder="1" applyAlignment="1" applyProtection="1">
      <alignment/>
      <protection/>
    </xf>
    <xf numFmtId="0" fontId="6" fillId="0" borderId="5" xfId="0" applyFont="1" applyBorder="1" applyAlignment="1">
      <alignment horizontal="center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44"/>
  <sheetViews>
    <sheetView tabSelected="1" zoomScale="60" zoomScaleNormal="60" zoomScaleSheetLayoutView="5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T135" sqref="T135"/>
    </sheetView>
  </sheetViews>
  <sheetFormatPr defaultColWidth="10.66015625" defaultRowHeight="18"/>
  <cols>
    <col min="1" max="1" width="10.66015625" style="2" hidden="1" customWidth="1"/>
    <col min="2" max="2" width="14.91015625" style="2" customWidth="1"/>
    <col min="3" max="3" width="13.66015625" style="3" customWidth="1"/>
    <col min="4" max="4" width="13.66015625" style="2" customWidth="1"/>
    <col min="5" max="5" width="13.66015625" style="3" customWidth="1"/>
    <col min="6" max="6" width="13.66015625" style="4" customWidth="1"/>
    <col min="7" max="8" width="13.66015625" style="2" customWidth="1"/>
    <col min="9" max="9" width="13.66015625" style="5" customWidth="1"/>
    <col min="10" max="10" width="13.66015625" style="2" customWidth="1"/>
    <col min="11" max="11" width="13.66015625" style="5" customWidth="1"/>
    <col min="12" max="14" width="13.58203125" style="2" customWidth="1"/>
    <col min="15" max="15" width="13.58203125" style="5" customWidth="1"/>
    <col min="16" max="17" width="13.58203125" style="2" customWidth="1"/>
    <col min="18" max="18" width="13.58203125" style="3" customWidth="1"/>
    <col min="19" max="19" width="13.58203125" style="2" customWidth="1"/>
    <col min="20" max="20" width="13.58203125" style="3" customWidth="1"/>
    <col min="21" max="21" width="13.58203125" style="2" customWidth="1"/>
    <col min="22" max="22" width="10.66015625" style="2" customWidth="1"/>
    <col min="23" max="16384" width="10.66015625" style="2" customWidth="1"/>
  </cols>
  <sheetData>
    <row r="1" ht="32.25">
      <c r="B1" s="1" t="s">
        <v>118</v>
      </c>
    </row>
    <row r="2" spans="2:21" ht="24.75" thickBot="1">
      <c r="B2" s="6"/>
      <c r="C2" s="7"/>
      <c r="D2" s="6"/>
      <c r="E2" s="7"/>
      <c r="F2" s="8"/>
      <c r="G2" s="6"/>
      <c r="H2" s="6"/>
      <c r="I2" s="9"/>
      <c r="J2" s="6"/>
      <c r="K2" s="9"/>
      <c r="L2" s="6"/>
      <c r="M2" s="6"/>
      <c r="N2" s="6"/>
      <c r="O2" s="9"/>
      <c r="P2" s="6"/>
      <c r="Q2" s="6"/>
      <c r="R2" s="7"/>
      <c r="S2" s="6"/>
      <c r="T2" s="7"/>
      <c r="U2" s="10" t="s">
        <v>136</v>
      </c>
    </row>
    <row r="3" spans="2:21" ht="24">
      <c r="B3" s="11" t="s">
        <v>0</v>
      </c>
      <c r="C3" s="110" t="s">
        <v>119</v>
      </c>
      <c r="D3" s="111"/>
      <c r="E3" s="112"/>
      <c r="F3" s="118" t="s">
        <v>120</v>
      </c>
      <c r="G3" s="119"/>
      <c r="H3" s="116" t="s">
        <v>121</v>
      </c>
      <c r="I3" s="117"/>
      <c r="J3" s="116" t="s">
        <v>122</v>
      </c>
      <c r="K3" s="133"/>
      <c r="L3" s="134"/>
      <c r="M3" s="11"/>
      <c r="N3" s="13"/>
      <c r="O3" s="14" t="s">
        <v>2</v>
      </c>
      <c r="P3" s="12"/>
      <c r="Q3" s="12"/>
      <c r="R3" s="110" t="s">
        <v>124</v>
      </c>
      <c r="S3" s="112"/>
      <c r="T3" s="110" t="s">
        <v>125</v>
      </c>
      <c r="U3" s="112"/>
    </row>
    <row r="4" spans="2:21" ht="48">
      <c r="B4" s="15" t="s">
        <v>3</v>
      </c>
      <c r="C4" s="113"/>
      <c r="D4" s="114"/>
      <c r="E4" s="115"/>
      <c r="F4" s="120"/>
      <c r="G4" s="121"/>
      <c r="H4" s="122" t="s">
        <v>4</v>
      </c>
      <c r="I4" s="123"/>
      <c r="J4" s="124" t="s">
        <v>115</v>
      </c>
      <c r="K4" s="132"/>
      <c r="L4" s="142" t="s">
        <v>123</v>
      </c>
      <c r="M4" s="142" t="s">
        <v>149</v>
      </c>
      <c r="N4" s="17" t="s">
        <v>5</v>
      </c>
      <c r="O4" s="18" t="s">
        <v>6</v>
      </c>
      <c r="P4" s="19" t="s">
        <v>7</v>
      </c>
      <c r="Q4" s="20" t="s">
        <v>128</v>
      </c>
      <c r="R4" s="113"/>
      <c r="S4" s="115"/>
      <c r="T4" s="113"/>
      <c r="U4" s="115"/>
    </row>
    <row r="5" spans="2:21" ht="48">
      <c r="B5" s="21" t="s">
        <v>8</v>
      </c>
      <c r="C5" s="125" t="s">
        <v>129</v>
      </c>
      <c r="D5" s="19" t="s">
        <v>9</v>
      </c>
      <c r="E5" s="22" t="s">
        <v>104</v>
      </c>
      <c r="F5" s="125" t="s">
        <v>129</v>
      </c>
      <c r="G5" s="19" t="s">
        <v>9</v>
      </c>
      <c r="H5" s="125" t="s">
        <v>129</v>
      </c>
      <c r="I5" s="23" t="s">
        <v>9</v>
      </c>
      <c r="J5" s="125" t="s">
        <v>129</v>
      </c>
      <c r="K5" s="24" t="s">
        <v>9</v>
      </c>
      <c r="L5" s="127" t="s">
        <v>126</v>
      </c>
      <c r="M5" s="125" t="s">
        <v>127</v>
      </c>
      <c r="N5" s="125" t="s">
        <v>129</v>
      </c>
      <c r="O5" s="23" t="s">
        <v>9</v>
      </c>
      <c r="P5" s="25" t="s">
        <v>116</v>
      </c>
      <c r="Q5" s="20" t="s">
        <v>10</v>
      </c>
      <c r="R5" s="125" t="s">
        <v>129</v>
      </c>
      <c r="S5" s="26" t="s">
        <v>9</v>
      </c>
      <c r="T5" s="125" t="s">
        <v>129</v>
      </c>
      <c r="U5" s="27" t="s">
        <v>9</v>
      </c>
    </row>
    <row r="6" spans="1:21" ht="48">
      <c r="A6" s="28" t="s">
        <v>97</v>
      </c>
      <c r="B6" s="29" t="s">
        <v>1</v>
      </c>
      <c r="C6" s="126"/>
      <c r="D6" s="30" t="s">
        <v>130</v>
      </c>
      <c r="E6" s="16" t="s">
        <v>11</v>
      </c>
      <c r="F6" s="126"/>
      <c r="G6" s="30" t="s">
        <v>130</v>
      </c>
      <c r="H6" s="126"/>
      <c r="I6" s="31" t="s">
        <v>131</v>
      </c>
      <c r="J6" s="126"/>
      <c r="K6" s="32" t="s">
        <v>131</v>
      </c>
      <c r="L6" s="115"/>
      <c r="M6" s="126"/>
      <c r="N6" s="126"/>
      <c r="O6" s="31" t="s">
        <v>106</v>
      </c>
      <c r="P6" s="33" t="s">
        <v>117</v>
      </c>
      <c r="Q6" s="33" t="s">
        <v>114</v>
      </c>
      <c r="R6" s="126"/>
      <c r="S6" s="30" t="s">
        <v>130</v>
      </c>
      <c r="T6" s="126"/>
      <c r="U6" s="34" t="s">
        <v>130</v>
      </c>
    </row>
    <row r="7" spans="1:21" ht="24">
      <c r="A7" s="2">
        <f>A8+A9</f>
        <v>3366624</v>
      </c>
      <c r="B7" s="35" t="s">
        <v>12</v>
      </c>
      <c r="C7" s="36">
        <f>C8+C9</f>
        <v>72481</v>
      </c>
      <c r="D7" s="37">
        <v>21.5</v>
      </c>
      <c r="E7" s="38">
        <f>E8+E9</f>
        <v>4543</v>
      </c>
      <c r="F7" s="39">
        <f>F8+F9</f>
        <v>21051</v>
      </c>
      <c r="G7" s="40">
        <v>6.3</v>
      </c>
      <c r="H7" s="41">
        <f>H8+H9</f>
        <v>945</v>
      </c>
      <c r="I7" s="42">
        <v>13</v>
      </c>
      <c r="J7" s="41">
        <f>J8+J9</f>
        <v>629</v>
      </c>
      <c r="K7" s="141">
        <v>8.7</v>
      </c>
      <c r="L7" s="41">
        <f>L8+L9</f>
        <v>2938</v>
      </c>
      <c r="M7" s="137">
        <f>M8+M9</f>
        <v>956</v>
      </c>
      <c r="N7" s="41">
        <f>N8+N9</f>
        <v>1596</v>
      </c>
      <c r="O7" s="43">
        <v>22</v>
      </c>
      <c r="P7" s="41">
        <f>P8+P9</f>
        <v>1125</v>
      </c>
      <c r="Q7" s="44">
        <f>Q8+Q9</f>
        <v>471</v>
      </c>
      <c r="R7" s="45">
        <f>R8+R9</f>
        <v>35364</v>
      </c>
      <c r="S7" s="46">
        <v>10.5</v>
      </c>
      <c r="T7" s="45">
        <f>T8+T9</f>
        <v>2596</v>
      </c>
      <c r="U7" s="106">
        <v>0.77</v>
      </c>
    </row>
    <row r="8" spans="1:21" ht="24">
      <c r="A8" s="2">
        <f>SUM(A34:A59)</f>
        <v>2510154</v>
      </c>
      <c r="B8" s="35" t="s">
        <v>13</v>
      </c>
      <c r="C8" s="36">
        <f>SUM(C34:C59)</f>
        <v>58984</v>
      </c>
      <c r="D8" s="37">
        <f>ROUND(C8/A8*1000,1)</f>
        <v>23.5</v>
      </c>
      <c r="E8" s="38">
        <f>SUM(E34:E59)</f>
        <v>3628</v>
      </c>
      <c r="F8" s="39">
        <f>SUM(F34:F59)</f>
        <v>13375</v>
      </c>
      <c r="G8" s="40">
        <f>ROUND(F8/A8*1000,1)</f>
        <v>5.3</v>
      </c>
      <c r="H8" s="41">
        <f>SUM(H34:H59)</f>
        <v>734</v>
      </c>
      <c r="I8" s="42">
        <f>ROUND(H8/C8*1000,1)</f>
        <v>12.4</v>
      </c>
      <c r="J8" s="41">
        <f>SUM(J34:J59)</f>
        <v>496</v>
      </c>
      <c r="K8" s="135">
        <f>ROUND(J8/C8*1000,1)</f>
        <v>8.4</v>
      </c>
      <c r="L8" s="41">
        <f>SUM(L34:L59)</f>
        <v>2360</v>
      </c>
      <c r="M8" s="44">
        <f>SUM(M34:M59)</f>
        <v>714</v>
      </c>
      <c r="N8" s="41">
        <f>SUM(N34:N59)</f>
        <v>1238</v>
      </c>
      <c r="O8" s="42">
        <f>ROUND(N8/C8*1000,1)</f>
        <v>21</v>
      </c>
      <c r="P8" s="41">
        <f>SUM(P34:P59)</f>
        <v>866</v>
      </c>
      <c r="Q8" s="44">
        <f>SUM(Q34:Q59)</f>
        <v>372</v>
      </c>
      <c r="R8" s="45">
        <f>SUM(R34:R59)</f>
        <v>28563</v>
      </c>
      <c r="S8" s="46">
        <f>ROUND(R8/A8*1000,1)</f>
        <v>11.4</v>
      </c>
      <c r="T8" s="45">
        <f>SUM(T34:T59)</f>
        <v>2116</v>
      </c>
      <c r="U8" s="106">
        <f>ROUND(T8/A8*1000,2)</f>
        <v>0.84</v>
      </c>
    </row>
    <row r="9" spans="1:21" ht="24">
      <c r="A9" s="2">
        <f>SUM(A61:A143)</f>
        <v>856470</v>
      </c>
      <c r="B9" s="35" t="s">
        <v>14</v>
      </c>
      <c r="C9" s="36">
        <f>SUM(C61:C143)</f>
        <v>13497</v>
      </c>
      <c r="D9" s="37">
        <f>ROUND(C9/A9*1000,1)</f>
        <v>15.8</v>
      </c>
      <c r="E9" s="38">
        <f>SUM(E61:E143)</f>
        <v>915</v>
      </c>
      <c r="F9" s="39">
        <f>SUM(F61:F143)</f>
        <v>7676</v>
      </c>
      <c r="G9" s="40">
        <f>ROUND(F9/A9*1000,1)</f>
        <v>9</v>
      </c>
      <c r="H9" s="41">
        <f>SUM(H61:H143)</f>
        <v>211</v>
      </c>
      <c r="I9" s="42">
        <f>ROUND(H9/C9*1000,1)</f>
        <v>15.6</v>
      </c>
      <c r="J9" s="41">
        <f>SUM(J61:J143)</f>
        <v>133</v>
      </c>
      <c r="K9" s="135">
        <f>ROUND(J9/C9*1000,1)</f>
        <v>9.9</v>
      </c>
      <c r="L9" s="41">
        <f>SUM(L61:L143)</f>
        <v>578</v>
      </c>
      <c r="M9" s="44">
        <f>SUM(M61:M143)</f>
        <v>242</v>
      </c>
      <c r="N9" s="41">
        <f>SUM(N61:N143)</f>
        <v>358</v>
      </c>
      <c r="O9" s="42">
        <f>ROUND(N9/C9*1000,1)</f>
        <v>26.5</v>
      </c>
      <c r="P9" s="41">
        <f>SUM(P61:P143)</f>
        <v>259</v>
      </c>
      <c r="Q9" s="44">
        <f>SUM(Q61:Q143)</f>
        <v>99</v>
      </c>
      <c r="R9" s="45">
        <f>SUM(R61:R143)</f>
        <v>6801</v>
      </c>
      <c r="S9" s="46">
        <f>ROUND(R9/A9*1000,1)</f>
        <v>7.9</v>
      </c>
      <c r="T9" s="45">
        <f>SUM(T61:T143)</f>
        <v>480</v>
      </c>
      <c r="U9" s="106">
        <f>ROUND(T9/A9*1000,2)</f>
        <v>0.56</v>
      </c>
    </row>
    <row r="10" spans="1:21" ht="24">
      <c r="A10" s="2">
        <f>SUM(A11:A32)</f>
        <v>3366624</v>
      </c>
      <c r="B10" s="47" t="s">
        <v>15</v>
      </c>
      <c r="C10" s="48"/>
      <c r="D10" s="49" t="s">
        <v>0</v>
      </c>
      <c r="E10" s="50"/>
      <c r="F10" s="51"/>
      <c r="G10" s="52" t="s">
        <v>0</v>
      </c>
      <c r="H10" s="48"/>
      <c r="I10" s="53"/>
      <c r="J10" s="48"/>
      <c r="K10" s="129" t="s">
        <v>1</v>
      </c>
      <c r="L10" s="48"/>
      <c r="M10" s="50"/>
      <c r="N10" s="54"/>
      <c r="O10" s="53" t="s">
        <v>1</v>
      </c>
      <c r="P10" s="54"/>
      <c r="Q10" s="55"/>
      <c r="R10" s="56"/>
      <c r="S10" s="57" t="s">
        <v>1</v>
      </c>
      <c r="T10" s="56"/>
      <c r="U10" s="106"/>
    </row>
    <row r="11" spans="1:21" ht="24">
      <c r="A11" s="2">
        <f>A34</f>
        <v>482133</v>
      </c>
      <c r="B11" s="58" t="s">
        <v>108</v>
      </c>
      <c r="C11" s="48">
        <f>C34</f>
        <v>12715</v>
      </c>
      <c r="D11" s="49">
        <f>D34</f>
        <v>26.4</v>
      </c>
      <c r="E11" s="50">
        <f>E34</f>
        <v>795</v>
      </c>
      <c r="F11" s="59">
        <f>F34</f>
        <v>2113</v>
      </c>
      <c r="G11" s="52">
        <f>G34</f>
        <v>4.4</v>
      </c>
      <c r="H11" s="48">
        <f>H34</f>
        <v>143</v>
      </c>
      <c r="I11" s="53">
        <f>I34</f>
        <v>11.2</v>
      </c>
      <c r="J11" s="48">
        <f>J34</f>
        <v>100</v>
      </c>
      <c r="K11" s="129">
        <f>ROUND(J11/C11*1000,1)</f>
        <v>7.9</v>
      </c>
      <c r="L11" s="48">
        <f>L34</f>
        <v>511</v>
      </c>
      <c r="M11" s="50">
        <f>M34</f>
        <v>149</v>
      </c>
      <c r="N11" s="48">
        <f>N34</f>
        <v>242</v>
      </c>
      <c r="O11" s="53">
        <f>ROUND(N11/C11*1000,1)</f>
        <v>19</v>
      </c>
      <c r="P11" s="48">
        <f>P34</f>
        <v>161</v>
      </c>
      <c r="Q11" s="50">
        <f>Q34</f>
        <v>81</v>
      </c>
      <c r="R11" s="56">
        <f>R34</f>
        <v>5781</v>
      </c>
      <c r="S11" s="53">
        <f>ROUND(R11/A11*1000,1)</f>
        <v>12</v>
      </c>
      <c r="T11" s="56">
        <f>T34</f>
        <v>503</v>
      </c>
      <c r="U11" s="107">
        <f>ROUND(T11/A11*1000,2)</f>
        <v>1.04</v>
      </c>
    </row>
    <row r="12" spans="1:21" ht="24">
      <c r="A12" s="2">
        <f>A36+A61</f>
        <v>282935</v>
      </c>
      <c r="B12" s="58" t="s">
        <v>17</v>
      </c>
      <c r="C12" s="48">
        <f>C36+C61</f>
        <v>6625</v>
      </c>
      <c r="D12" s="49">
        <f>ROUND(C12/A12*1000,1)</f>
        <v>23.4</v>
      </c>
      <c r="E12" s="50">
        <f>E36+E61</f>
        <v>401</v>
      </c>
      <c r="F12" s="59">
        <f>F36+F61</f>
        <v>1272</v>
      </c>
      <c r="G12" s="52">
        <f>ROUND(F12/A12*1000,1)</f>
        <v>4.5</v>
      </c>
      <c r="H12" s="48">
        <f>H36+H61</f>
        <v>74</v>
      </c>
      <c r="I12" s="53">
        <f>ROUND(H12/C12*1000,1)</f>
        <v>11.2</v>
      </c>
      <c r="J12" s="48">
        <f>J36+J61</f>
        <v>52</v>
      </c>
      <c r="K12" s="129">
        <f>ROUND(J12/C12*1000,1)</f>
        <v>7.8</v>
      </c>
      <c r="L12" s="48">
        <f>L36+L61</f>
        <v>279</v>
      </c>
      <c r="M12" s="50">
        <f>M36+M61</f>
        <v>60</v>
      </c>
      <c r="N12" s="48">
        <f>N36+N61</f>
        <v>133</v>
      </c>
      <c r="O12" s="53">
        <f>ROUND(N12/C12*1000,1)</f>
        <v>20.1</v>
      </c>
      <c r="P12" s="48">
        <f>P36+P61</f>
        <v>95</v>
      </c>
      <c r="Q12" s="50">
        <f>Q36+Q61</f>
        <v>38</v>
      </c>
      <c r="R12" s="56">
        <f>R36+R61</f>
        <v>3794</v>
      </c>
      <c r="S12" s="53">
        <f>ROUND(R12/A12*1000,1)</f>
        <v>13.4</v>
      </c>
      <c r="T12" s="56">
        <f>T36+T61</f>
        <v>237</v>
      </c>
      <c r="U12" s="107">
        <f>ROUND(T12/A12*1000,2)</f>
        <v>0.84</v>
      </c>
    </row>
    <row r="13" spans="1:21" ht="24">
      <c r="A13" s="2">
        <f>A41</f>
        <v>253591</v>
      </c>
      <c r="B13" s="58" t="s">
        <v>18</v>
      </c>
      <c r="C13" s="48">
        <f>C41</f>
        <v>7203</v>
      </c>
      <c r="D13" s="49">
        <f>ROUND(C13/A13*1000,1)</f>
        <v>28.4</v>
      </c>
      <c r="E13" s="50">
        <f>E41</f>
        <v>400</v>
      </c>
      <c r="F13" s="59">
        <f>F41</f>
        <v>958</v>
      </c>
      <c r="G13" s="52">
        <f>ROUND(F13/A13*1000,1)</f>
        <v>3.8</v>
      </c>
      <c r="H13" s="48">
        <f>H41</f>
        <v>72</v>
      </c>
      <c r="I13" s="53">
        <f>ROUND(H13/C13*1000,1)</f>
        <v>10</v>
      </c>
      <c r="J13" s="48">
        <f>J41</f>
        <v>42</v>
      </c>
      <c r="K13" s="129">
        <f>ROUND(J13/C13*1000,1)</f>
        <v>5.8</v>
      </c>
      <c r="L13" s="48">
        <f>L41</f>
        <v>255</v>
      </c>
      <c r="M13" s="50">
        <f>M41</f>
        <v>63</v>
      </c>
      <c r="N13" s="48">
        <f>N41</f>
        <v>132</v>
      </c>
      <c r="O13" s="53">
        <f>ROUND(N13/C13*1000,1)</f>
        <v>18.3</v>
      </c>
      <c r="P13" s="48">
        <f>P41</f>
        <v>100</v>
      </c>
      <c r="Q13" s="50">
        <f>Q41</f>
        <v>32</v>
      </c>
      <c r="R13" s="56">
        <f>R41</f>
        <v>3340</v>
      </c>
      <c r="S13" s="53">
        <f>ROUND(R13/A13*1000,1)</f>
        <v>13.2</v>
      </c>
      <c r="T13" s="56">
        <f>T41</f>
        <v>239</v>
      </c>
      <c r="U13" s="107">
        <f>ROUND(T13/A13*1000,2)</f>
        <v>0.94</v>
      </c>
    </row>
    <row r="14" spans="1:21" ht="24">
      <c r="A14" s="2">
        <f>A42+A63</f>
        <v>80520</v>
      </c>
      <c r="B14" s="58" t="s">
        <v>19</v>
      </c>
      <c r="C14" s="48">
        <f>C42+C63</f>
        <v>1494</v>
      </c>
      <c r="D14" s="49">
        <f>ROUND(C14/A14*1000,1)</f>
        <v>18.6</v>
      </c>
      <c r="E14" s="50">
        <f>E42+E63</f>
        <v>107</v>
      </c>
      <c r="F14" s="59">
        <f>F42+F63</f>
        <v>622</v>
      </c>
      <c r="G14" s="52">
        <f>ROUND(F14/A14*1000,1)</f>
        <v>7.7</v>
      </c>
      <c r="H14" s="48">
        <f>H42+H63</f>
        <v>23</v>
      </c>
      <c r="I14" s="53">
        <f>ROUND(H14/C14*1000,1)</f>
        <v>15.4</v>
      </c>
      <c r="J14" s="48">
        <f>J42+J63</f>
        <v>16</v>
      </c>
      <c r="K14" s="129">
        <f>ROUND(J14/C14*1000,1)</f>
        <v>10.7</v>
      </c>
      <c r="L14" s="48">
        <f>L42+L63</f>
        <v>71</v>
      </c>
      <c r="M14" s="50">
        <f>M42+M63</f>
        <v>31</v>
      </c>
      <c r="N14" s="48">
        <f>N42+N63</f>
        <v>44</v>
      </c>
      <c r="O14" s="53">
        <f>ROUND(N14/C14*1000,1)</f>
        <v>29.5</v>
      </c>
      <c r="P14" s="48">
        <f>P42+P63</f>
        <v>34</v>
      </c>
      <c r="Q14" s="50">
        <f>Q42+Q63</f>
        <v>10</v>
      </c>
      <c r="R14" s="56">
        <f>R42+R63</f>
        <v>756</v>
      </c>
      <c r="S14" s="53">
        <f>ROUND(R14/A14*1000,1)</f>
        <v>9.4</v>
      </c>
      <c r="T14" s="56">
        <f>T42+T63</f>
        <v>60</v>
      </c>
      <c r="U14" s="107">
        <f>ROUND(T14/A14*1000,2)</f>
        <v>0.75</v>
      </c>
    </row>
    <row r="15" spans="1:21" ht="24">
      <c r="A15" s="2">
        <f>A46+A47+A65+A68+A79+A67+A69+A70+A71+A80+A81</f>
        <v>220399</v>
      </c>
      <c r="B15" s="58" t="s">
        <v>20</v>
      </c>
      <c r="C15" s="48">
        <f>C46+C47+C65+C68+C79+C67+C69+C70+C71+C80+C81</f>
        <v>4163</v>
      </c>
      <c r="D15" s="49">
        <f>ROUND(C15/A15*1000,1)</f>
        <v>18.9</v>
      </c>
      <c r="E15" s="50">
        <f>E46+E47+E65+E68+E79+E67+E69+E70+E71+E80+E81</f>
        <v>308</v>
      </c>
      <c r="F15" s="59">
        <f>F46+F47+F65+F68+F79+F67+F69+F70+F71+F80+F81</f>
        <v>1685</v>
      </c>
      <c r="G15" s="52">
        <f>ROUND(F15/A15*1000,1)</f>
        <v>7.6</v>
      </c>
      <c r="H15" s="48">
        <f>H46+H47+H65+H68+H79+H67+H69+H70+H71+H80+H81</f>
        <v>57</v>
      </c>
      <c r="I15" s="53">
        <f>ROUND(H15/C15*1000,1)</f>
        <v>13.7</v>
      </c>
      <c r="J15" s="48">
        <f>J46+J47+J65+J68+J79+J67+J69+J70+J71+J80+J81</f>
        <v>38</v>
      </c>
      <c r="K15" s="129">
        <f>ROUND(J15/C15*1000,1)</f>
        <v>9.1</v>
      </c>
      <c r="L15" s="48">
        <f>L46+L47+L65+L68+L79+L67+L69+L70+L71+L80+L81</f>
        <v>171</v>
      </c>
      <c r="M15" s="50">
        <f>M46+M47+M65+M68+M79+M67+M69+M70+M71+M80+M81</f>
        <v>95</v>
      </c>
      <c r="N15" s="48">
        <f>N46+N47+N65+N68+N79+N67+N69+N70+N71+N80+N81</f>
        <v>107</v>
      </c>
      <c r="O15" s="53">
        <f>ROUND(N15/C15*1000,1)</f>
        <v>25.7</v>
      </c>
      <c r="P15" s="48">
        <f>P46+P47+P65+P68+P79+P67+P69+P70+P71+P80+P81</f>
        <v>77</v>
      </c>
      <c r="Q15" s="50">
        <f>Q46+Q47+Q65+Q68+Q79+Q67+Q69+Q70+Q71+Q80+Q81</f>
        <v>30</v>
      </c>
      <c r="R15" s="56">
        <f>R46+R47+R65+R68+R79+R67+R69+R70+R71+R80+R81</f>
        <v>1957</v>
      </c>
      <c r="S15" s="53">
        <f>ROUND(R15/A15*1000,1)</f>
        <v>8.9</v>
      </c>
      <c r="T15" s="56">
        <f>T46+T47+T65+T68+T79+T67+T69+T70+T71+T80+T81</f>
        <v>153</v>
      </c>
      <c r="U15" s="107">
        <f>ROUND(T15/A15*1000,2)</f>
        <v>0.69</v>
      </c>
    </row>
    <row r="16" spans="1:21" ht="15" customHeight="1">
      <c r="A16" s="60"/>
      <c r="B16" s="58"/>
      <c r="C16" s="48"/>
      <c r="D16" s="49"/>
      <c r="E16" s="50"/>
      <c r="F16" s="59"/>
      <c r="G16" s="52"/>
      <c r="H16" s="48"/>
      <c r="I16" s="53"/>
      <c r="J16" s="48"/>
      <c r="K16" s="129" t="s">
        <v>1</v>
      </c>
      <c r="L16" s="48"/>
      <c r="M16" s="50"/>
      <c r="N16" s="48"/>
      <c r="O16" s="53"/>
      <c r="P16" s="48"/>
      <c r="Q16" s="50"/>
      <c r="R16" s="56"/>
      <c r="S16" s="53"/>
      <c r="T16" s="56"/>
      <c r="U16" s="107"/>
    </row>
    <row r="17" spans="1:21" ht="24">
      <c r="A17" s="60">
        <f>A43+A82+A83+A85+A86+A87+A88+A92</f>
        <v>121608</v>
      </c>
      <c r="B17" s="58" t="s">
        <v>132</v>
      </c>
      <c r="C17" s="48">
        <f>C43+C82+C83+C85+C86+C87+C88+C92</f>
        <v>1759</v>
      </c>
      <c r="D17" s="49">
        <f>ROUND(C17/A17*1000,1)</f>
        <v>14.5</v>
      </c>
      <c r="E17" s="50">
        <f>E43+E82+E83+E85+E86+E87+E88+E92</f>
        <v>110</v>
      </c>
      <c r="F17" s="59">
        <f>F43+F82+F83+F85+F86+F87+F88+F92</f>
        <v>1145</v>
      </c>
      <c r="G17" s="52">
        <f>ROUND(F17/A17*1000,1)</f>
        <v>9.4</v>
      </c>
      <c r="H17" s="48">
        <f>H43+H82+H83+H85+H86+H87+H88+H92</f>
        <v>33</v>
      </c>
      <c r="I17" s="53">
        <f>ROUND(H17/C17*1000,1)</f>
        <v>18.8</v>
      </c>
      <c r="J17" s="48">
        <f>J43+J82+J83+J85+J86+J87+J88+J92</f>
        <v>21</v>
      </c>
      <c r="K17" s="129">
        <f>ROUND(J17/C17*1000,1)</f>
        <v>11.9</v>
      </c>
      <c r="L17" s="48">
        <f>L43+L82+L83+L85+L86+L87+L88+L92</f>
        <v>55</v>
      </c>
      <c r="M17" s="50">
        <f>M43+M82+M83+M85+M86+M87+M88+M92</f>
        <v>40</v>
      </c>
      <c r="N17" s="48">
        <f>N43+N82+N83+N85+N86+N87+N88+N92</f>
        <v>46</v>
      </c>
      <c r="O17" s="53">
        <f>ROUND(N17/C17*1000,1)</f>
        <v>26.2</v>
      </c>
      <c r="P17" s="48">
        <f>P43+P82+P83+P85+P86+P87+P88+P92</f>
        <v>34</v>
      </c>
      <c r="Q17" s="50">
        <f>Q43+Q82+Q83+Q85+Q86+Q87+Q88+Q92</f>
        <v>12</v>
      </c>
      <c r="R17" s="56">
        <f>R43+R82+R83+R85+R86+R87+R88+R92</f>
        <v>856</v>
      </c>
      <c r="S17" s="53">
        <f>ROUND(R17/A17*1000,1)</f>
        <v>7</v>
      </c>
      <c r="T17" s="56">
        <f>T43+T82+T83+T85+T86+T87+T88+T92</f>
        <v>60</v>
      </c>
      <c r="U17" s="107">
        <f>ROUND(T17/A17*1000,2)</f>
        <v>0.49</v>
      </c>
    </row>
    <row r="18" spans="1:21" ht="24">
      <c r="A18" s="60">
        <f>A35+A50+A93+A94</f>
        <v>142324</v>
      </c>
      <c r="B18" s="58" t="s">
        <v>98</v>
      </c>
      <c r="C18" s="48">
        <f>C35+C50+C93+C94</f>
        <v>2282</v>
      </c>
      <c r="D18" s="49">
        <f>ROUND(C18/A18*1000,1)</f>
        <v>16</v>
      </c>
      <c r="E18" s="50">
        <f>E35+E50+E93+E94</f>
        <v>139</v>
      </c>
      <c r="F18" s="59">
        <f>F35+F50+F93+F94</f>
        <v>1242</v>
      </c>
      <c r="G18" s="52">
        <f>ROUND(F18/A18*1000,1)</f>
        <v>8.7</v>
      </c>
      <c r="H18" s="48">
        <f>H35+H50+H93+H94</f>
        <v>40</v>
      </c>
      <c r="I18" s="53">
        <f>ROUND(H18/C18*1000,1)</f>
        <v>17.5</v>
      </c>
      <c r="J18" s="48">
        <f>J35+J50+J93+J94</f>
        <v>25</v>
      </c>
      <c r="K18" s="129">
        <f>ROUND(J18/C18*1000,1)</f>
        <v>11</v>
      </c>
      <c r="L18" s="48">
        <f>L35+L50+L93+L94</f>
        <v>120</v>
      </c>
      <c r="M18" s="50">
        <f>M35+M50+M93+M94</f>
        <v>22</v>
      </c>
      <c r="N18" s="48">
        <f>N35+N50+N93+N94</f>
        <v>68</v>
      </c>
      <c r="O18" s="53">
        <f>ROUND(N18/C18*1000,1)</f>
        <v>29.8</v>
      </c>
      <c r="P18" s="48">
        <f>P35+P50+P93+P94</f>
        <v>54</v>
      </c>
      <c r="Q18" s="50">
        <f>Q35+Q50+Q93+Q94</f>
        <v>14</v>
      </c>
      <c r="R18" s="56">
        <f>R35+R50+R93+R94</f>
        <v>1073</v>
      </c>
      <c r="S18" s="53">
        <f>ROUND(R18/A18*1000,1)</f>
        <v>7.5</v>
      </c>
      <c r="T18" s="56">
        <f>T35+T50+T93+T94</f>
        <v>113</v>
      </c>
      <c r="U18" s="107">
        <f>ROUND(T18/A18*1000,2)</f>
        <v>0.79</v>
      </c>
    </row>
    <row r="19" spans="1:21" ht="24">
      <c r="A19" s="60">
        <f>A49+A89+A91+A95+A97</f>
        <v>77822</v>
      </c>
      <c r="B19" s="58" t="s">
        <v>99</v>
      </c>
      <c r="C19" s="48">
        <f>C49+C89+C91+C95+C97</f>
        <v>986</v>
      </c>
      <c r="D19" s="49">
        <f>ROUND(C19/A19*1000,1)</f>
        <v>12.7</v>
      </c>
      <c r="E19" s="50">
        <f>E49+E89+E91+E95+E97</f>
        <v>84</v>
      </c>
      <c r="F19" s="59">
        <f>F49+F89+F91+F95+F97</f>
        <v>819</v>
      </c>
      <c r="G19" s="52">
        <f>ROUND(F19/A19*1000,1)</f>
        <v>10.5</v>
      </c>
      <c r="H19" s="48">
        <f>H49+H89+H91+H95+H97</f>
        <v>16</v>
      </c>
      <c r="I19" s="53">
        <f>ROUND(H19/C19*1000,1)</f>
        <v>16.2</v>
      </c>
      <c r="J19" s="48">
        <f>J49+J89+J91+J95+J97</f>
        <v>10</v>
      </c>
      <c r="K19" s="129">
        <f>ROUND(J19/C19*1000,1)</f>
        <v>10.1</v>
      </c>
      <c r="L19" s="48">
        <f>L49+L89+L91+L95+L97</f>
        <v>49</v>
      </c>
      <c r="M19" s="50">
        <f>M49+M89+M91+M95+M97</f>
        <v>9</v>
      </c>
      <c r="N19" s="48">
        <f>N49+N89+N91+N95+N97</f>
        <v>33</v>
      </c>
      <c r="O19" s="53">
        <f>ROUND(N19/C19*1000,1)</f>
        <v>33.5</v>
      </c>
      <c r="P19" s="48">
        <f>P49+P89+P91+P95+P97</f>
        <v>24</v>
      </c>
      <c r="Q19" s="50">
        <f>Q49+Q89+Q91+Q95+Q97</f>
        <v>9</v>
      </c>
      <c r="R19" s="56">
        <f>R49+R89+R91+R95+R97</f>
        <v>572</v>
      </c>
      <c r="S19" s="53">
        <f>ROUND(R19/A19*1000,1)</f>
        <v>7.4</v>
      </c>
      <c r="T19" s="56">
        <f>T49+T89+T91+T95+T97</f>
        <v>34</v>
      </c>
      <c r="U19" s="107">
        <f>ROUND(T19/A19*1000,2)</f>
        <v>0.44</v>
      </c>
    </row>
    <row r="20" spans="1:21" ht="24">
      <c r="A20" s="60">
        <f>A48+A98+A99</f>
        <v>71643</v>
      </c>
      <c r="B20" s="58" t="s">
        <v>100</v>
      </c>
      <c r="C20" s="48">
        <f>C48+C98+C99</f>
        <v>1013</v>
      </c>
      <c r="D20" s="49">
        <f>ROUND(C20/A20*1000,1)</f>
        <v>14.1</v>
      </c>
      <c r="E20" s="50">
        <f>E48+E98+E99</f>
        <v>71</v>
      </c>
      <c r="F20" s="59">
        <f>F48+F98+F99</f>
        <v>719</v>
      </c>
      <c r="G20" s="52">
        <f>ROUND(F20/A20*1000,1)</f>
        <v>10</v>
      </c>
      <c r="H20" s="48">
        <f>H48+H98+H99</f>
        <v>21</v>
      </c>
      <c r="I20" s="53">
        <f>ROUND(H20/C20*1000,1)</f>
        <v>20.7</v>
      </c>
      <c r="J20" s="48">
        <f>J48+J98+J99</f>
        <v>11</v>
      </c>
      <c r="K20" s="129">
        <f>ROUND(J20/C20*1000,1)</f>
        <v>10.9</v>
      </c>
      <c r="L20" s="48">
        <f>L48+L98+L99</f>
        <v>49</v>
      </c>
      <c r="M20" s="50">
        <f>M48+M98+M99</f>
        <v>30</v>
      </c>
      <c r="N20" s="48">
        <f>N48+N98+N99</f>
        <v>38</v>
      </c>
      <c r="O20" s="53">
        <f>ROUND(N20/C20*1000,1)</f>
        <v>37.5</v>
      </c>
      <c r="P20" s="48">
        <f>P48+P98+P99</f>
        <v>28</v>
      </c>
      <c r="Q20" s="50">
        <f>Q48+Q98+Q99</f>
        <v>10</v>
      </c>
      <c r="R20" s="56">
        <f>R48+R98+R99</f>
        <v>577</v>
      </c>
      <c r="S20" s="53">
        <f>ROUND(R20/A20*1000,1)</f>
        <v>8.1</v>
      </c>
      <c r="T20" s="56">
        <f>T48+T98+T99</f>
        <v>48</v>
      </c>
      <c r="U20" s="107">
        <f>ROUND(T20/A20*1000,2)</f>
        <v>0.67</v>
      </c>
    </row>
    <row r="21" spans="1:21" ht="24">
      <c r="A21" s="60">
        <f>A44+A107+A109+A110+A111+A113+A115+A112</f>
        <v>115210</v>
      </c>
      <c r="B21" s="58" t="s">
        <v>21</v>
      </c>
      <c r="C21" s="48">
        <f>C44+C107+C109+C110+C111+C113+C115+C112</f>
        <v>1733</v>
      </c>
      <c r="D21" s="49">
        <f>ROUND(C21/A21*1000,1)</f>
        <v>15</v>
      </c>
      <c r="E21" s="50">
        <f>E44+E107+E109+E110+E111+E113+E115+E112</f>
        <v>89</v>
      </c>
      <c r="F21" s="59">
        <f>F44+F107+F109+F110+F111+F113+F115+F112</f>
        <v>1017</v>
      </c>
      <c r="G21" s="52">
        <f>ROUND(F21/A21*1000,1)</f>
        <v>8.8</v>
      </c>
      <c r="H21" s="48">
        <f>H44+H107+H109+H110+H111+H113+H115+H112</f>
        <v>34</v>
      </c>
      <c r="I21" s="53">
        <f>ROUND(H21/C21*1000,1)</f>
        <v>19.6</v>
      </c>
      <c r="J21" s="48">
        <f>J44+J107+J109+J110+J111+J113+J115+J112</f>
        <v>27</v>
      </c>
      <c r="K21" s="129">
        <f>ROUND(J21/C21*1000,1)</f>
        <v>15.6</v>
      </c>
      <c r="L21" s="48">
        <f>L44+L107+L109+L110+L111+L113+L115+L112</f>
        <v>75</v>
      </c>
      <c r="M21" s="50">
        <f>M44+M107+M109+M110+M111+M113+M115+M112</f>
        <v>27</v>
      </c>
      <c r="N21" s="48">
        <f>N44+N107+N109+N110+N111+N113+N115+N112</f>
        <v>55</v>
      </c>
      <c r="O21" s="53">
        <f>ROUND(N21/C21*1000,1)</f>
        <v>31.7</v>
      </c>
      <c r="P21" s="48">
        <f>P44+P107+P109+P110+P111+P113+P115+P112</f>
        <v>35</v>
      </c>
      <c r="Q21" s="50">
        <f>Q44+Q107+Q109+Q110+Q111+Q113+Q115+Q112</f>
        <v>20</v>
      </c>
      <c r="R21" s="56">
        <f>R44+R107+R109+R110+R111+R113+R115+R112</f>
        <v>1009</v>
      </c>
      <c r="S21" s="53">
        <f>ROUND(R21/A21*1000,1)</f>
        <v>8.8</v>
      </c>
      <c r="T21" s="56">
        <f>T44+T107+T109+T110+T111+T113+T115+T112</f>
        <v>73</v>
      </c>
      <c r="U21" s="107">
        <f>ROUND(T21/A21*1000,2)</f>
        <v>0.63</v>
      </c>
    </row>
    <row r="22" spans="1:21" ht="15" customHeight="1">
      <c r="A22" s="60"/>
      <c r="B22" s="58"/>
      <c r="C22" s="48"/>
      <c r="D22" s="49"/>
      <c r="E22" s="50"/>
      <c r="F22" s="59"/>
      <c r="G22" s="52"/>
      <c r="H22" s="48"/>
      <c r="I22" s="53"/>
      <c r="J22" s="48"/>
      <c r="K22" s="129" t="s">
        <v>1</v>
      </c>
      <c r="L22" s="48"/>
      <c r="M22" s="50"/>
      <c r="N22" s="48"/>
      <c r="O22" s="53"/>
      <c r="P22" s="48"/>
      <c r="Q22" s="50"/>
      <c r="R22" s="56"/>
      <c r="S22" s="53"/>
      <c r="T22" s="56"/>
      <c r="U22" s="107"/>
    </row>
    <row r="23" spans="1:21" ht="24">
      <c r="A23" s="60">
        <f>A54+A116+A117+A118+A119+A121</f>
        <v>94272</v>
      </c>
      <c r="B23" s="58" t="s">
        <v>22</v>
      </c>
      <c r="C23" s="48">
        <f>C54+C116+C117+C118+C119+C121</f>
        <v>1275</v>
      </c>
      <c r="D23" s="49">
        <f>ROUND(C23/A23*1000,1)</f>
        <v>13.5</v>
      </c>
      <c r="E23" s="50">
        <f>E54+E116+E117+E118+E119+E121</f>
        <v>83</v>
      </c>
      <c r="F23" s="59">
        <f>F54+F116+F117+F118+F119+F121</f>
        <v>983</v>
      </c>
      <c r="G23" s="52">
        <f>ROUND(F23/A23*1000,1)</f>
        <v>10.4</v>
      </c>
      <c r="H23" s="48">
        <f>H54+H116+H117+H118+H119+H121</f>
        <v>16</v>
      </c>
      <c r="I23" s="53">
        <f>ROUND(H23/C23*1000,1)</f>
        <v>12.5</v>
      </c>
      <c r="J23" s="48">
        <f>J54+J116+J117+J118+J119+J121</f>
        <v>10</v>
      </c>
      <c r="K23" s="129">
        <f>ROUND(J23/C23*1000,1)</f>
        <v>7.8</v>
      </c>
      <c r="L23" s="48">
        <f>L54+L116+L117+L118+L119+L121</f>
        <v>50</v>
      </c>
      <c r="M23" s="50">
        <f>M54+M116+M117+M118+M119+M121</f>
        <v>23</v>
      </c>
      <c r="N23" s="48">
        <f>N54+N116+N117+N118+N119+N121</f>
        <v>33</v>
      </c>
      <c r="O23" s="53">
        <f>ROUND(N23/C23*1000,1)</f>
        <v>25.9</v>
      </c>
      <c r="P23" s="48">
        <f>P54+P116+P117+P118+P119+P121</f>
        <v>27</v>
      </c>
      <c r="Q23" s="50">
        <f>Q54+Q116+Q117+Q118+Q119+Q121</f>
        <v>6</v>
      </c>
      <c r="R23" s="56">
        <f>R54+R116+R117+R118+R119+R121</f>
        <v>667</v>
      </c>
      <c r="S23" s="53">
        <f>ROUND(R23/A23*1000,1)</f>
        <v>7.1</v>
      </c>
      <c r="T23" s="56">
        <f>T54+T116+T117+T118+T119+T121</f>
        <v>43</v>
      </c>
      <c r="U23" s="107">
        <f>ROUND(T23/A23*1000,2)</f>
        <v>0.46</v>
      </c>
    </row>
    <row r="24" spans="1:21" ht="24">
      <c r="A24" s="60">
        <f>A55</f>
        <v>156016</v>
      </c>
      <c r="B24" s="58" t="s">
        <v>23</v>
      </c>
      <c r="C24" s="48">
        <f>C55</f>
        <v>3297</v>
      </c>
      <c r="D24" s="49">
        <f>ROUND(C24/A24*1000,1)</f>
        <v>21.1</v>
      </c>
      <c r="E24" s="50">
        <f>E55</f>
        <v>230</v>
      </c>
      <c r="F24" s="59">
        <f>F55</f>
        <v>956</v>
      </c>
      <c r="G24" s="52">
        <f>ROUND(F24/A24*1000,1)</f>
        <v>6.1</v>
      </c>
      <c r="H24" s="48">
        <f>H55</f>
        <v>62</v>
      </c>
      <c r="I24" s="53">
        <f>ROUND(H24/C24*1000,1)</f>
        <v>18.8</v>
      </c>
      <c r="J24" s="48">
        <f>J55</f>
        <v>40</v>
      </c>
      <c r="K24" s="129">
        <f>ROUND(J24/C24*1000,1)</f>
        <v>12.1</v>
      </c>
      <c r="L24" s="48">
        <f>L55</f>
        <v>126</v>
      </c>
      <c r="M24" s="50">
        <f>M55</f>
        <v>47</v>
      </c>
      <c r="N24" s="48">
        <f>N55</f>
        <v>73</v>
      </c>
      <c r="O24" s="53">
        <f>ROUND(N24/C24*1000,1)</f>
        <v>22.1</v>
      </c>
      <c r="P24" s="48">
        <f>P55</f>
        <v>42</v>
      </c>
      <c r="Q24" s="50">
        <f>Q55</f>
        <v>31</v>
      </c>
      <c r="R24" s="56">
        <f>R55</f>
        <v>1742</v>
      </c>
      <c r="S24" s="53">
        <f>ROUND(R24/A24*1000,1)</f>
        <v>11.2</v>
      </c>
      <c r="T24" s="56">
        <f>T55</f>
        <v>106</v>
      </c>
      <c r="U24" s="107">
        <f>ROUND(T24/A24*1000,2)</f>
        <v>0.68</v>
      </c>
    </row>
    <row r="25" spans="1:21" ht="24">
      <c r="A25" s="60">
        <f>A40+A140+A141+A136+A137+A139+A142+A143</f>
        <v>227930</v>
      </c>
      <c r="B25" s="58" t="s">
        <v>24</v>
      </c>
      <c r="C25" s="48">
        <f>C40+C140+C141+C136+C137+C139+C142+C143</f>
        <v>4415</v>
      </c>
      <c r="D25" s="49">
        <f>ROUND(C25/A25*1000,1)</f>
        <v>19.4</v>
      </c>
      <c r="E25" s="50">
        <f>E40+E140+E141+E136+E137+E139+E142+E143</f>
        <v>327</v>
      </c>
      <c r="F25" s="59">
        <f>F40+F140+F141+F136+F137+F139+F142+F143</f>
        <v>1685</v>
      </c>
      <c r="G25" s="52">
        <f>ROUND(F25/A25*1000,1)</f>
        <v>7.4</v>
      </c>
      <c r="H25" s="48">
        <f>H40+H140+H141+H136+H137+H139+H142+H143</f>
        <v>62</v>
      </c>
      <c r="I25" s="53">
        <f>ROUND(H25/C25*1000,1)</f>
        <v>14</v>
      </c>
      <c r="J25" s="48">
        <f>J40+J140+J141+J136+J137+J139+J142+J143</f>
        <v>43</v>
      </c>
      <c r="K25" s="129">
        <f>ROUND(J25/C25*1000,1)</f>
        <v>9.7</v>
      </c>
      <c r="L25" s="48">
        <f>L40+L140+L141+L136+L137+L139+L142+L143</f>
        <v>211</v>
      </c>
      <c r="M25" s="50">
        <f>M40+M140+M141+M136+M137+M139+M142+M143</f>
        <v>44</v>
      </c>
      <c r="N25" s="48">
        <f>N40+N140+N141+N136+N137+N139+N142+N143</f>
        <v>106</v>
      </c>
      <c r="O25" s="53">
        <f>ROUND(N25/C25*1000,1)</f>
        <v>24</v>
      </c>
      <c r="P25" s="48">
        <f>P40+P140+P141+P136+P137+P139+P142+P143</f>
        <v>75</v>
      </c>
      <c r="Q25" s="50">
        <f>Q40+Q140+Q141+Q136+Q137+Q139+Q142+Q143</f>
        <v>31</v>
      </c>
      <c r="R25" s="56">
        <f>R40+R140+R141+R136+R137+R139+R142+R143</f>
        <v>2103</v>
      </c>
      <c r="S25" s="53">
        <f>ROUND(R25/A25*1000,1)</f>
        <v>9.2</v>
      </c>
      <c r="T25" s="56">
        <f>T40+T140+T141+T136+T137+T139+T142+T143</f>
        <v>138</v>
      </c>
      <c r="U25" s="107">
        <f>ROUND(T25/A25*1000,2)</f>
        <v>0.61</v>
      </c>
    </row>
    <row r="26" spans="1:21" ht="24">
      <c r="A26" s="60">
        <f>A38+A122+A123+A124+A125+A127+A128+A129+A130</f>
        <v>127353</v>
      </c>
      <c r="B26" s="58" t="s">
        <v>101</v>
      </c>
      <c r="C26" s="48">
        <f>C38+C122+C123+C124+C125+C127+C128+C129+C130</f>
        <v>1852</v>
      </c>
      <c r="D26" s="49">
        <f>ROUND(C26/A26*1000,1)</f>
        <v>14.5</v>
      </c>
      <c r="E26" s="50">
        <f>E38+E122+E123+E124+E125+E127+E128+E129+E130</f>
        <v>116</v>
      </c>
      <c r="F26" s="59">
        <f>F38+F122+F123+F124+F125+F127+F128+F129+F130</f>
        <v>1390</v>
      </c>
      <c r="G26" s="52">
        <f>ROUND(F26/A26*1000,1)</f>
        <v>10.9</v>
      </c>
      <c r="H26" s="48">
        <f>H38+H122+H123+H124+H125+H127+H128+H129+H130</f>
        <v>21</v>
      </c>
      <c r="I26" s="53">
        <f>ROUND(H26/C26*1000,1)</f>
        <v>11.3</v>
      </c>
      <c r="J26" s="48">
        <f>J38+J122+J123+J124+J125+J127+J128+J129+J130</f>
        <v>12</v>
      </c>
      <c r="K26" s="129">
        <f>ROUND(J26/C26*1000,1)</f>
        <v>6.5</v>
      </c>
      <c r="L26" s="48">
        <f>L38+L122+L123+L124+L125+L127+L128+L129+L130</f>
        <v>76</v>
      </c>
      <c r="M26" s="50">
        <f>M38+M122+M123+M124+M125+M127+M128+M129+M130</f>
        <v>46</v>
      </c>
      <c r="N26" s="48">
        <f>N38+N122+N123+N124+N125+N127+N128+N129+N130</f>
        <v>43</v>
      </c>
      <c r="O26" s="53">
        <f>ROUND(N26/C26*1000,1)</f>
        <v>23.2</v>
      </c>
      <c r="P26" s="48">
        <f>P38+P122+P123+P124+P125+P127+P128+P129+P130</f>
        <v>33</v>
      </c>
      <c r="Q26" s="50">
        <f>Q38+Q122+Q123+Q124+Q125+Q127+Q128+Q129+Q130</f>
        <v>10</v>
      </c>
      <c r="R26" s="56">
        <f>R38+R122+R123+R124+R125+R127+R128+R129+R130</f>
        <v>976</v>
      </c>
      <c r="S26" s="53">
        <f>ROUND(R26/A26*1000,1)</f>
        <v>7.7</v>
      </c>
      <c r="T26" s="56">
        <f>T38+T122+T123+T124+T125+T127+T128+T129+T130</f>
        <v>86</v>
      </c>
      <c r="U26" s="107">
        <f>ROUND(T26/A26*1000,2)</f>
        <v>0.68</v>
      </c>
    </row>
    <row r="27" spans="1:21" ht="24">
      <c r="A27" s="60">
        <f>A134+A135+A131+A133</f>
        <v>42308</v>
      </c>
      <c r="B27" s="58" t="s">
        <v>102</v>
      </c>
      <c r="C27" s="48">
        <f>C134+C135+C131+C133</f>
        <v>641</v>
      </c>
      <c r="D27" s="49">
        <f>ROUND(C27/A27*1000,1)</f>
        <v>15.2</v>
      </c>
      <c r="E27" s="50">
        <f>E134+E135+E131+E133</f>
        <v>37</v>
      </c>
      <c r="F27" s="59">
        <f>F134+F135+F131+F133</f>
        <v>464</v>
      </c>
      <c r="G27" s="52">
        <f>ROUND(F27/A27*1000,1)</f>
        <v>11</v>
      </c>
      <c r="H27" s="48">
        <f>H134+H135+H131+H133</f>
        <v>14</v>
      </c>
      <c r="I27" s="53">
        <f>ROUND(H27/C27*1000,1)</f>
        <v>21.8</v>
      </c>
      <c r="J27" s="48">
        <f>J134+J135+J131+J133</f>
        <v>10</v>
      </c>
      <c r="K27" s="129">
        <f>ROUND(J27/C27*1000,1)</f>
        <v>15.6</v>
      </c>
      <c r="L27" s="48">
        <f>L134+L135+L131+L133</f>
        <v>29</v>
      </c>
      <c r="M27" s="50">
        <f>M134+M135+M131+M133</f>
        <v>43</v>
      </c>
      <c r="N27" s="48">
        <f>N134+N135+N131+N133</f>
        <v>18</v>
      </c>
      <c r="O27" s="53">
        <f>ROUND(N27/C27*1000,1)</f>
        <v>28.1</v>
      </c>
      <c r="P27" s="48">
        <f>P134+P135+P131+P133</f>
        <v>10</v>
      </c>
      <c r="Q27" s="50">
        <f>Q134+Q135+Q131+Q133</f>
        <v>8</v>
      </c>
      <c r="R27" s="56">
        <f>R134+R135+R131+R133</f>
        <v>295</v>
      </c>
      <c r="S27" s="53">
        <f>ROUND(R27/A27*1000,1)</f>
        <v>7</v>
      </c>
      <c r="T27" s="56">
        <f>T134+T135+T131+T133</f>
        <v>19</v>
      </c>
      <c r="U27" s="107">
        <f>ROUND(T27/A27*1000,2)</f>
        <v>0.45</v>
      </c>
    </row>
    <row r="28" spans="1:21" ht="15" customHeight="1">
      <c r="A28" s="60"/>
      <c r="B28" s="58"/>
      <c r="C28" s="48"/>
      <c r="D28" s="49"/>
      <c r="E28" s="50"/>
      <c r="F28" s="59"/>
      <c r="G28" s="52"/>
      <c r="H28" s="48"/>
      <c r="I28" s="53"/>
      <c r="J28" s="48"/>
      <c r="K28" s="129" t="s">
        <v>1</v>
      </c>
      <c r="L28" s="48"/>
      <c r="M28" s="50"/>
      <c r="N28" s="48"/>
      <c r="O28" s="53"/>
      <c r="P28" s="48"/>
      <c r="Q28" s="50"/>
      <c r="R28" s="56"/>
      <c r="S28" s="53"/>
      <c r="T28" s="56"/>
      <c r="U28" s="107"/>
    </row>
    <row r="29" spans="1:21" ht="24">
      <c r="A29" s="60">
        <f>A37+A62</f>
        <v>366414</v>
      </c>
      <c r="B29" s="58" t="s">
        <v>25</v>
      </c>
      <c r="C29" s="48">
        <f>C37+C62</f>
        <v>9331</v>
      </c>
      <c r="D29" s="49">
        <f>ROUND(C29/A29*1000,1)</f>
        <v>25.5</v>
      </c>
      <c r="E29" s="50">
        <f>E37+E62</f>
        <v>556</v>
      </c>
      <c r="F29" s="59">
        <f>F37+F62</f>
        <v>1416</v>
      </c>
      <c r="G29" s="52">
        <f>ROUND(F29/A29*1000,1)</f>
        <v>3.9</v>
      </c>
      <c r="H29" s="48">
        <f>H37+H62</f>
        <v>102</v>
      </c>
      <c r="I29" s="53">
        <f>ROUND(H29/C29*1000,1)</f>
        <v>10.9</v>
      </c>
      <c r="J29" s="48">
        <f>J37+J62</f>
        <v>74</v>
      </c>
      <c r="K29" s="129">
        <f>ROUND(J29/C29*1000,1)</f>
        <v>7.9</v>
      </c>
      <c r="L29" s="48">
        <f>L37+L62</f>
        <v>378</v>
      </c>
      <c r="M29" s="50">
        <f>M37+M62</f>
        <v>95</v>
      </c>
      <c r="N29" s="48">
        <f>N37+N62</f>
        <v>193</v>
      </c>
      <c r="O29" s="53">
        <f>ROUND(N29/C29*1000,1)</f>
        <v>20.7</v>
      </c>
      <c r="P29" s="48">
        <f>P37+P62</f>
        <v>139</v>
      </c>
      <c r="Q29" s="50">
        <f>Q37+Q62</f>
        <v>54</v>
      </c>
      <c r="R29" s="56">
        <f>R37+R62</f>
        <v>4228</v>
      </c>
      <c r="S29" s="53">
        <f>ROUND(R29/A29*1000,1)</f>
        <v>11.5</v>
      </c>
      <c r="T29" s="56">
        <f>T37+T62</f>
        <v>325</v>
      </c>
      <c r="U29" s="107">
        <f>ROUND(T29/A29*1000,2)</f>
        <v>0.89</v>
      </c>
    </row>
    <row r="30" spans="1:21" ht="24">
      <c r="A30" s="60">
        <f>A100+A101+A103+A104+A105+A106</f>
        <v>62725</v>
      </c>
      <c r="B30" s="58" t="s">
        <v>103</v>
      </c>
      <c r="C30" s="48">
        <f>C100+C101+C103+C104+C105+C106</f>
        <v>856</v>
      </c>
      <c r="D30" s="49">
        <f>ROUND(C30/A30*1000,1)</f>
        <v>13.6</v>
      </c>
      <c r="E30" s="50">
        <f>E100+E101+E103+E104+E105+E106</f>
        <v>57</v>
      </c>
      <c r="F30" s="59">
        <f>F100+F101+F103+F104+F105+F106</f>
        <v>591</v>
      </c>
      <c r="G30" s="52">
        <f>ROUND(F30/A30*1000,1)</f>
        <v>9.4</v>
      </c>
      <c r="H30" s="48">
        <f>H100+H101+H103+H104+H105+H106</f>
        <v>24</v>
      </c>
      <c r="I30" s="53">
        <f>ROUND(H30/C30*1000,1)</f>
        <v>28</v>
      </c>
      <c r="J30" s="48">
        <f>J100+J101+J103+J104+J105+J106</f>
        <v>16</v>
      </c>
      <c r="K30" s="129">
        <f>ROUND(J30/C30*1000,1)</f>
        <v>18.7</v>
      </c>
      <c r="L30" s="48">
        <f>L100+L101+L103+L104+L105+L106</f>
        <v>41</v>
      </c>
      <c r="M30" s="50">
        <f>M100+M101+M103+M104+M105+M106</f>
        <v>21</v>
      </c>
      <c r="N30" s="48">
        <f>N100+N101+N103+N104+N105+N106</f>
        <v>29</v>
      </c>
      <c r="O30" s="53">
        <f>ROUND(N30/C30*1000,1)</f>
        <v>33.9</v>
      </c>
      <c r="P30" s="48">
        <f>P100+P101+P103+P104+P105+P106</f>
        <v>17</v>
      </c>
      <c r="Q30" s="50">
        <f>Q100+Q101+Q103+Q104+Q105+Q106</f>
        <v>12</v>
      </c>
      <c r="R30" s="56">
        <f>R100+R101+R103+R104+R105+R106</f>
        <v>445</v>
      </c>
      <c r="S30" s="53">
        <f>ROUND(R30/A30*1000,1)</f>
        <v>7.1</v>
      </c>
      <c r="T30" s="56">
        <f>T100+T101+T103+T104+T105+T106</f>
        <v>39</v>
      </c>
      <c r="U30" s="107">
        <f>ROUND(T30/A30*1000,2)</f>
        <v>0.62</v>
      </c>
    </row>
    <row r="31" spans="1:21" ht="24">
      <c r="A31" s="60">
        <f>A53+A56+A59+A64</f>
        <v>274840</v>
      </c>
      <c r="B31" s="61" t="s">
        <v>26</v>
      </c>
      <c r="C31" s="48">
        <f>C53+C56+C59+C64</f>
        <v>6476</v>
      </c>
      <c r="D31" s="49">
        <f>ROUND(C31/A31*1000,1)</f>
        <v>23.6</v>
      </c>
      <c r="E31" s="50">
        <f>E53+E56+E59+E64</f>
        <v>362</v>
      </c>
      <c r="F31" s="59">
        <f>F53+F56+F59+F64</f>
        <v>1275</v>
      </c>
      <c r="G31" s="52">
        <f>ROUND(F31/A31*1000,1)</f>
        <v>4.6</v>
      </c>
      <c r="H31" s="48">
        <f>H53+H56+H59+H64</f>
        <v>78</v>
      </c>
      <c r="I31" s="53">
        <f>ROUND(H31/C31*1000,1)</f>
        <v>12</v>
      </c>
      <c r="J31" s="48">
        <f>J53+J56+J59+J64</f>
        <v>45</v>
      </c>
      <c r="K31" s="129">
        <f>ROUND(J31/C31*1000,1)</f>
        <v>6.9</v>
      </c>
      <c r="L31" s="48">
        <f>L53+L56+L59+L64</f>
        <v>219</v>
      </c>
      <c r="M31" s="50">
        <f>M53+M56+M59+M64</f>
        <v>70</v>
      </c>
      <c r="N31" s="48">
        <f>N53+N56+N59+N64</f>
        <v>110</v>
      </c>
      <c r="O31" s="53">
        <f>ROUND(N31/C31*1000,1)</f>
        <v>17</v>
      </c>
      <c r="P31" s="48">
        <f>P53+P56+P59+P64</f>
        <v>78</v>
      </c>
      <c r="Q31" s="50">
        <f>Q53+Q56+Q59+Q64</f>
        <v>32</v>
      </c>
      <c r="R31" s="56">
        <f>R53+R56+R59+R64</f>
        <v>3134</v>
      </c>
      <c r="S31" s="53">
        <f>ROUND(R31/A31*1000,1)</f>
        <v>11.4</v>
      </c>
      <c r="T31" s="56">
        <f>T53+T56+T59+T64</f>
        <v>196</v>
      </c>
      <c r="U31" s="107">
        <f>ROUND(T31/A31*1000,2)</f>
        <v>0.71</v>
      </c>
    </row>
    <row r="32" spans="1:21" ht="24">
      <c r="A32" s="2">
        <f>A52+A58</f>
        <v>166581</v>
      </c>
      <c r="B32" s="58" t="s">
        <v>27</v>
      </c>
      <c r="C32" s="48">
        <f>C52+C58</f>
        <v>4365</v>
      </c>
      <c r="D32" s="49">
        <f>ROUND(C32/A32*1000,1)</f>
        <v>26.2</v>
      </c>
      <c r="E32" s="50">
        <f>E52+E58</f>
        <v>271</v>
      </c>
      <c r="F32" s="59">
        <f>F52+F58</f>
        <v>699</v>
      </c>
      <c r="G32" s="52">
        <f>ROUND(F32/A32*1000,1)</f>
        <v>4.2</v>
      </c>
      <c r="H32" s="48">
        <f>H52+H58</f>
        <v>53</v>
      </c>
      <c r="I32" s="53">
        <f>ROUND(H32/C32*1000,1)</f>
        <v>12.1</v>
      </c>
      <c r="J32" s="48">
        <f>J52+J58</f>
        <v>37</v>
      </c>
      <c r="K32" s="129">
        <f>ROUND(J32/C32*1000,1)</f>
        <v>8.5</v>
      </c>
      <c r="L32" s="48">
        <f>L52+L58</f>
        <v>173</v>
      </c>
      <c r="M32" s="50">
        <f>M52+M58</f>
        <v>41</v>
      </c>
      <c r="N32" s="48">
        <f>N52+N58</f>
        <v>93</v>
      </c>
      <c r="O32" s="53">
        <f>ROUND(N32/C32*1000,1)</f>
        <v>21.3</v>
      </c>
      <c r="P32" s="48">
        <f>P52+P58</f>
        <v>62</v>
      </c>
      <c r="Q32" s="50">
        <f>Q52+Q58</f>
        <v>31</v>
      </c>
      <c r="R32" s="56">
        <f>R52+R58</f>
        <v>2059</v>
      </c>
      <c r="S32" s="53">
        <f>ROUND(R32/A32*1000,1)</f>
        <v>12.4</v>
      </c>
      <c r="T32" s="56">
        <f>T52+T58</f>
        <v>124</v>
      </c>
      <c r="U32" s="107">
        <f>ROUND(T32/A32*1000,2)</f>
        <v>0.74</v>
      </c>
    </row>
    <row r="33" spans="2:21" ht="24">
      <c r="B33" s="62" t="s">
        <v>28</v>
      </c>
      <c r="C33" s="63"/>
      <c r="D33" s="64" t="s">
        <v>1</v>
      </c>
      <c r="E33" s="65"/>
      <c r="F33" s="66"/>
      <c r="G33" s="67" t="s">
        <v>1</v>
      </c>
      <c r="H33" s="68"/>
      <c r="I33" s="69"/>
      <c r="J33" s="68" t="s">
        <v>1</v>
      </c>
      <c r="K33" s="94" t="s">
        <v>1</v>
      </c>
      <c r="L33" s="68"/>
      <c r="M33" s="71"/>
      <c r="N33" s="68"/>
      <c r="O33" s="69" t="s">
        <v>1</v>
      </c>
      <c r="P33" s="68"/>
      <c r="Q33" s="71"/>
      <c r="R33" s="7"/>
      <c r="S33" s="69" t="s">
        <v>1</v>
      </c>
      <c r="T33" s="7"/>
      <c r="U33" s="107"/>
    </row>
    <row r="34" spans="1:21" ht="24">
      <c r="A34" s="2">
        <v>482133</v>
      </c>
      <c r="B34" s="72" t="s">
        <v>16</v>
      </c>
      <c r="C34" s="63">
        <v>12715</v>
      </c>
      <c r="D34" s="64">
        <f>ROUND(C34/A34*1000,1)</f>
        <v>26.4</v>
      </c>
      <c r="E34" s="65">
        <v>795</v>
      </c>
      <c r="F34" s="66">
        <v>2113</v>
      </c>
      <c r="G34" s="67">
        <f>ROUND(F34/A34*1000,1)</f>
        <v>4.4</v>
      </c>
      <c r="H34" s="68">
        <v>143</v>
      </c>
      <c r="I34" s="69">
        <f>ROUND(H34/C34*1000,1)</f>
        <v>11.2</v>
      </c>
      <c r="J34" s="68">
        <v>100</v>
      </c>
      <c r="K34" s="94">
        <f>ROUND(J34/C34*1000,1)</f>
        <v>7.9</v>
      </c>
      <c r="L34" s="68">
        <v>511</v>
      </c>
      <c r="M34" s="71">
        <v>149</v>
      </c>
      <c r="N34" s="68">
        <v>242</v>
      </c>
      <c r="O34" s="53">
        <f>ROUND(N34/C34*1000,1)</f>
        <v>19</v>
      </c>
      <c r="P34" s="68">
        <v>161</v>
      </c>
      <c r="Q34" s="71">
        <f>N34-P34</f>
        <v>81</v>
      </c>
      <c r="R34" s="7">
        <v>5781</v>
      </c>
      <c r="S34" s="69">
        <f>ROUND(R34/A34*1000,1)</f>
        <v>12</v>
      </c>
      <c r="T34" s="7">
        <v>503</v>
      </c>
      <c r="U34" s="107">
        <f>ROUND(T34/A34*1000,2)</f>
        <v>1.04</v>
      </c>
    </row>
    <row r="35" spans="1:21" ht="24">
      <c r="A35" s="2">
        <v>90415</v>
      </c>
      <c r="B35" s="73" t="s">
        <v>29</v>
      </c>
      <c r="C35" s="63">
        <v>1482</v>
      </c>
      <c r="D35" s="64">
        <f>ROUND(C35/A35*1000,1)</f>
        <v>16.4</v>
      </c>
      <c r="E35" s="65">
        <v>100</v>
      </c>
      <c r="F35" s="66">
        <v>766</v>
      </c>
      <c r="G35" s="67">
        <f>ROUND(F35/A35*1000,1)</f>
        <v>8.5</v>
      </c>
      <c r="H35" s="68">
        <v>27</v>
      </c>
      <c r="I35" s="69">
        <f>ROUND(H35/C35*1000,1)</f>
        <v>18.2</v>
      </c>
      <c r="J35" s="68">
        <v>20</v>
      </c>
      <c r="K35" s="94">
        <f>ROUND(J35/C35*1000,1)</f>
        <v>13.5</v>
      </c>
      <c r="L35" s="68">
        <v>83</v>
      </c>
      <c r="M35" s="71">
        <v>12</v>
      </c>
      <c r="N35" s="68">
        <v>54</v>
      </c>
      <c r="O35" s="53">
        <f>ROUND(N35/C35*1000,1)</f>
        <v>36.4</v>
      </c>
      <c r="P35" s="68">
        <v>42</v>
      </c>
      <c r="Q35" s="71">
        <f>N35-P35</f>
        <v>12</v>
      </c>
      <c r="R35" s="7">
        <v>687</v>
      </c>
      <c r="S35" s="69">
        <f>ROUND(R35/A35*1000,1)</f>
        <v>7.6</v>
      </c>
      <c r="T35" s="7">
        <v>82</v>
      </c>
      <c r="U35" s="107">
        <f>ROUND(T35/A35*1000,2)</f>
        <v>0.91</v>
      </c>
    </row>
    <row r="36" spans="1:21" ht="24">
      <c r="A36" s="2">
        <v>261055</v>
      </c>
      <c r="B36" s="73" t="s">
        <v>30</v>
      </c>
      <c r="C36" s="63">
        <v>6198</v>
      </c>
      <c r="D36" s="64">
        <f>ROUND(C36/A36*1000,1)</f>
        <v>23.7</v>
      </c>
      <c r="E36" s="65">
        <v>372</v>
      </c>
      <c r="F36" s="66">
        <v>1142</v>
      </c>
      <c r="G36" s="67">
        <f>ROUND(F36/A36*1000,1)</f>
        <v>4.4</v>
      </c>
      <c r="H36" s="68">
        <v>69</v>
      </c>
      <c r="I36" s="69">
        <f>ROUND(H36/C36*1000,1)</f>
        <v>11.1</v>
      </c>
      <c r="J36" s="68">
        <v>49</v>
      </c>
      <c r="K36" s="94">
        <f>ROUND(J36/C36*1000,1)</f>
        <v>7.9</v>
      </c>
      <c r="L36" s="68">
        <v>261</v>
      </c>
      <c r="M36" s="71">
        <v>57</v>
      </c>
      <c r="N36" s="68">
        <v>129</v>
      </c>
      <c r="O36" s="53">
        <f>ROUND(N36/C36*1000,1)</f>
        <v>20.8</v>
      </c>
      <c r="P36" s="68">
        <v>92</v>
      </c>
      <c r="Q36" s="71">
        <f>N36-P36</f>
        <v>37</v>
      </c>
      <c r="R36" s="7">
        <v>3557</v>
      </c>
      <c r="S36" s="69">
        <f>ROUND(R36/A36*1000,1)</f>
        <v>13.6</v>
      </c>
      <c r="T36" s="7">
        <v>218</v>
      </c>
      <c r="U36" s="107">
        <f>ROUND(T36/A36*1000,2)</f>
        <v>0.84</v>
      </c>
    </row>
    <row r="37" spans="1:21" ht="24">
      <c r="A37" s="2">
        <v>325426</v>
      </c>
      <c r="B37" s="72" t="s">
        <v>31</v>
      </c>
      <c r="C37" s="63">
        <v>8180</v>
      </c>
      <c r="D37" s="64">
        <f>ROUND(C37/A37*1000,1)</f>
        <v>25.1</v>
      </c>
      <c r="E37" s="65">
        <v>480</v>
      </c>
      <c r="F37" s="66">
        <v>1259</v>
      </c>
      <c r="G37" s="67">
        <f>ROUND(F37/A37*1000,1)</f>
        <v>3.9</v>
      </c>
      <c r="H37" s="68">
        <v>88</v>
      </c>
      <c r="I37" s="69">
        <f>ROUND(H37/C37*1000,1)</f>
        <v>10.8</v>
      </c>
      <c r="J37" s="68">
        <v>65</v>
      </c>
      <c r="K37" s="94">
        <f>ROUND(J37/C37*1000,1)</f>
        <v>7.9</v>
      </c>
      <c r="L37" s="68">
        <v>333</v>
      </c>
      <c r="M37" s="71">
        <v>90</v>
      </c>
      <c r="N37" s="68">
        <v>168</v>
      </c>
      <c r="O37" s="53">
        <f>ROUND(N37/C37*1000,1)</f>
        <v>20.5</v>
      </c>
      <c r="P37" s="68">
        <v>120</v>
      </c>
      <c r="Q37" s="71">
        <f>N37-P37</f>
        <v>48</v>
      </c>
      <c r="R37" s="7">
        <v>3728</v>
      </c>
      <c r="S37" s="69">
        <f>ROUND(R37/A37*1000,1)</f>
        <v>11.5</v>
      </c>
      <c r="T37" s="7">
        <v>291</v>
      </c>
      <c r="U37" s="107">
        <f>ROUND(T37/A37*1000,2)</f>
        <v>0.89</v>
      </c>
    </row>
    <row r="38" spans="1:21" ht="24">
      <c r="A38" s="2">
        <v>55236</v>
      </c>
      <c r="B38" s="73" t="s">
        <v>32</v>
      </c>
      <c r="C38" s="63">
        <v>876</v>
      </c>
      <c r="D38" s="64">
        <f>ROUND(C38/A38*1000,1)</f>
        <v>15.9</v>
      </c>
      <c r="E38" s="65">
        <v>55</v>
      </c>
      <c r="F38" s="74">
        <v>567</v>
      </c>
      <c r="G38" s="67">
        <f>ROUND(F38/A38*1000,1)</f>
        <v>10.3</v>
      </c>
      <c r="H38" s="68">
        <v>5</v>
      </c>
      <c r="I38" s="69">
        <f>ROUND(H38/C38*1000,1)</f>
        <v>5.7</v>
      </c>
      <c r="J38" s="68">
        <v>3</v>
      </c>
      <c r="K38" s="94">
        <f>ROUND(J38/C38*1000,1)</f>
        <v>3.4</v>
      </c>
      <c r="L38" s="68">
        <v>32</v>
      </c>
      <c r="M38" s="71">
        <v>25</v>
      </c>
      <c r="N38" s="68">
        <v>14</v>
      </c>
      <c r="O38" s="53">
        <f>ROUND(N38/C38*1000,1)</f>
        <v>16</v>
      </c>
      <c r="P38" s="68">
        <v>12</v>
      </c>
      <c r="Q38" s="71">
        <f>N38-P38</f>
        <v>2</v>
      </c>
      <c r="R38" s="7">
        <v>453</v>
      </c>
      <c r="S38" s="69">
        <f>ROUND(R38/A38*1000,1)</f>
        <v>8.2</v>
      </c>
      <c r="T38" s="7">
        <v>46</v>
      </c>
      <c r="U38" s="107">
        <f>ROUND(T38/A38*1000,2)</f>
        <v>0.83</v>
      </c>
    </row>
    <row r="39" spans="2:21" ht="15" customHeight="1">
      <c r="B39" s="73"/>
      <c r="C39" s="63"/>
      <c r="D39" s="64"/>
      <c r="E39" s="65"/>
      <c r="F39" s="74"/>
      <c r="G39" s="67"/>
      <c r="H39" s="68"/>
      <c r="I39" s="69"/>
      <c r="J39" s="68"/>
      <c r="K39" s="94"/>
      <c r="L39" s="68"/>
      <c r="M39" s="71"/>
      <c r="N39" s="68"/>
      <c r="O39" s="69"/>
      <c r="P39" s="68"/>
      <c r="Q39" s="71" t="s">
        <v>1</v>
      </c>
      <c r="R39" s="7"/>
      <c r="S39" s="69"/>
      <c r="T39" s="7"/>
      <c r="U39" s="107"/>
    </row>
    <row r="40" spans="1:21" ht="24">
      <c r="A40" s="2">
        <v>73319</v>
      </c>
      <c r="B40" s="72" t="s">
        <v>33</v>
      </c>
      <c r="C40" s="63">
        <v>1713</v>
      </c>
      <c r="D40" s="64">
        <f>ROUND(C40/A40*1000,1)</f>
        <v>23.4</v>
      </c>
      <c r="E40" s="65">
        <v>139</v>
      </c>
      <c r="F40" s="66">
        <v>486</v>
      </c>
      <c r="G40" s="67">
        <f>ROUND(F40/A40*1000,1)</f>
        <v>6.6</v>
      </c>
      <c r="H40" s="68">
        <v>26</v>
      </c>
      <c r="I40" s="69">
        <f>ROUND(H40/C40*1000,1)</f>
        <v>15.2</v>
      </c>
      <c r="J40" s="68">
        <v>19</v>
      </c>
      <c r="K40" s="94">
        <f>ROUND(J40/C40*1000,1)</f>
        <v>11.1</v>
      </c>
      <c r="L40" s="68">
        <v>87</v>
      </c>
      <c r="M40" s="71">
        <v>22</v>
      </c>
      <c r="N40" s="68">
        <v>40</v>
      </c>
      <c r="O40" s="53">
        <f>ROUND(N40/C40*1000,1)</f>
        <v>23.4</v>
      </c>
      <c r="P40" s="68">
        <v>28</v>
      </c>
      <c r="Q40" s="71">
        <f>N40-P40</f>
        <v>12</v>
      </c>
      <c r="R40" s="7">
        <v>872</v>
      </c>
      <c r="S40" s="69">
        <f>ROUND(R40/A40*1000,1)</f>
        <v>11.9</v>
      </c>
      <c r="T40" s="7">
        <v>60</v>
      </c>
      <c r="U40" s="107">
        <f>ROUND(T40/A40*1000,2)</f>
        <v>0.82</v>
      </c>
    </row>
    <row r="41" spans="1:21" ht="24">
      <c r="A41" s="2">
        <v>253591</v>
      </c>
      <c r="B41" s="72" t="s">
        <v>34</v>
      </c>
      <c r="C41" s="63">
        <v>7203</v>
      </c>
      <c r="D41" s="64">
        <f>ROUND(C41/A41*1000,1)</f>
        <v>28.4</v>
      </c>
      <c r="E41" s="65">
        <v>400</v>
      </c>
      <c r="F41" s="66">
        <v>958</v>
      </c>
      <c r="G41" s="67">
        <f>ROUND(F41/A41*1000,1)</f>
        <v>3.8</v>
      </c>
      <c r="H41" s="68">
        <v>72</v>
      </c>
      <c r="I41" s="69">
        <f>ROUND(H41/C41*1000,1)</f>
        <v>10</v>
      </c>
      <c r="J41" s="68">
        <v>42</v>
      </c>
      <c r="K41" s="94">
        <f>ROUND(J41/C41*1000,1)</f>
        <v>5.8</v>
      </c>
      <c r="L41" s="68">
        <v>255</v>
      </c>
      <c r="M41" s="71">
        <v>63</v>
      </c>
      <c r="N41" s="68">
        <v>132</v>
      </c>
      <c r="O41" s="53">
        <f>ROUND(N41/C41*1000,1)</f>
        <v>18.3</v>
      </c>
      <c r="P41" s="68">
        <v>100</v>
      </c>
      <c r="Q41" s="71">
        <f>N41-P41</f>
        <v>32</v>
      </c>
      <c r="R41" s="7">
        <v>3340</v>
      </c>
      <c r="S41" s="69">
        <f>ROUND(R41/A41*1000,1)</f>
        <v>13.2</v>
      </c>
      <c r="T41" s="7">
        <v>239</v>
      </c>
      <c r="U41" s="107">
        <f>ROUND(T41/A41*1000,2)</f>
        <v>0.94</v>
      </c>
    </row>
    <row r="42" spans="1:21" ht="24">
      <c r="A42" s="2">
        <v>68641</v>
      </c>
      <c r="B42" s="72" t="s">
        <v>35</v>
      </c>
      <c r="C42" s="63">
        <v>1336</v>
      </c>
      <c r="D42" s="64">
        <f>ROUND(C42/A42*1000,1)</f>
        <v>19.5</v>
      </c>
      <c r="E42" s="65">
        <v>98</v>
      </c>
      <c r="F42" s="66">
        <v>495</v>
      </c>
      <c r="G42" s="67">
        <f>ROUND(F42/A42*1000,1)</f>
        <v>7.2</v>
      </c>
      <c r="H42" s="68">
        <v>18</v>
      </c>
      <c r="I42" s="69">
        <f>ROUND(H42/C42*1000,1)</f>
        <v>13.5</v>
      </c>
      <c r="J42" s="68">
        <v>13</v>
      </c>
      <c r="K42" s="94">
        <f>ROUND(J42/C42*1000,1)</f>
        <v>9.7</v>
      </c>
      <c r="L42" s="68">
        <v>65</v>
      </c>
      <c r="M42" s="71">
        <v>30</v>
      </c>
      <c r="N42" s="68">
        <v>41</v>
      </c>
      <c r="O42" s="53">
        <f>ROUND(N42/C42*1000,1)</f>
        <v>30.7</v>
      </c>
      <c r="P42" s="68">
        <v>32</v>
      </c>
      <c r="Q42" s="71">
        <f>N42-P42</f>
        <v>9</v>
      </c>
      <c r="R42" s="7">
        <v>663</v>
      </c>
      <c r="S42" s="69">
        <f>ROUND(R42/A42*1000,1)</f>
        <v>9.7</v>
      </c>
      <c r="T42" s="7">
        <v>58</v>
      </c>
      <c r="U42" s="107">
        <f>ROUND(T42/A42*1000,2)</f>
        <v>0.84</v>
      </c>
    </row>
    <row r="43" spans="1:21" ht="24">
      <c r="A43" s="2">
        <v>46761</v>
      </c>
      <c r="B43" s="73" t="s">
        <v>36</v>
      </c>
      <c r="C43" s="63">
        <v>743</v>
      </c>
      <c r="D43" s="64">
        <f>ROUND(C43/A43*1000,1)</f>
        <v>15.9</v>
      </c>
      <c r="E43" s="65">
        <v>45</v>
      </c>
      <c r="F43" s="74">
        <v>442</v>
      </c>
      <c r="G43" s="67">
        <f>ROUND(F43/A43*1000,1)</f>
        <v>9.5</v>
      </c>
      <c r="H43" s="68">
        <v>17</v>
      </c>
      <c r="I43" s="69">
        <f>ROUND(H43/C43*1000,1)</f>
        <v>22.9</v>
      </c>
      <c r="J43" s="68">
        <v>10</v>
      </c>
      <c r="K43" s="94">
        <f>ROUND(J43/C43*1000,1)</f>
        <v>13.5</v>
      </c>
      <c r="L43" s="68">
        <v>23</v>
      </c>
      <c r="M43" s="71">
        <v>18</v>
      </c>
      <c r="N43" s="68">
        <v>19</v>
      </c>
      <c r="O43" s="53">
        <f>ROUND(N43/C43*1000,1)</f>
        <v>25.6</v>
      </c>
      <c r="P43" s="68">
        <v>15</v>
      </c>
      <c r="Q43" s="71">
        <f>N43-P43</f>
        <v>4</v>
      </c>
      <c r="R43" s="7">
        <v>311</v>
      </c>
      <c r="S43" s="69">
        <f>ROUND(R43/A43*1000,1)</f>
        <v>6.7</v>
      </c>
      <c r="T43" s="7">
        <v>21</v>
      </c>
      <c r="U43" s="107">
        <f>ROUND(T43/A43*1000,2)</f>
        <v>0.45</v>
      </c>
    </row>
    <row r="44" spans="1:21" ht="24">
      <c r="A44" s="2">
        <v>48495</v>
      </c>
      <c r="B44" s="72" t="s">
        <v>37</v>
      </c>
      <c r="C44" s="63">
        <v>909</v>
      </c>
      <c r="D44" s="64">
        <f>ROUND(C44/A44*1000,1)</f>
        <v>18.7</v>
      </c>
      <c r="E44" s="65">
        <v>40</v>
      </c>
      <c r="F44" s="66">
        <v>343</v>
      </c>
      <c r="G44" s="67">
        <f>ROUND(F44/A44*1000,1)</f>
        <v>7.1</v>
      </c>
      <c r="H44" s="68">
        <v>19</v>
      </c>
      <c r="I44" s="69">
        <f>ROUND(H44/C44*1000,1)</f>
        <v>20.9</v>
      </c>
      <c r="J44" s="68">
        <v>15</v>
      </c>
      <c r="K44" s="94">
        <f>ROUND(J44/C44*1000,1)</f>
        <v>16.5</v>
      </c>
      <c r="L44" s="68">
        <v>37</v>
      </c>
      <c r="M44" s="71">
        <v>7</v>
      </c>
      <c r="N44" s="68">
        <v>28</v>
      </c>
      <c r="O44" s="53">
        <f>ROUND(N44/C44*1000,1)</f>
        <v>30.8</v>
      </c>
      <c r="P44" s="68">
        <v>16</v>
      </c>
      <c r="Q44" s="71">
        <f>N44-P44</f>
        <v>12</v>
      </c>
      <c r="R44" s="7">
        <v>531</v>
      </c>
      <c r="S44" s="69">
        <f>ROUND(R44/A44*1000,1)</f>
        <v>10.9</v>
      </c>
      <c r="T44" s="7">
        <v>32</v>
      </c>
      <c r="U44" s="107">
        <f>ROUND(T44/A44*1000,2)</f>
        <v>0.66</v>
      </c>
    </row>
    <row r="45" spans="2:21" ht="15" customHeight="1">
      <c r="B45" s="72"/>
      <c r="C45" s="63"/>
      <c r="D45" s="64"/>
      <c r="E45" s="65"/>
      <c r="F45" s="66"/>
      <c r="G45" s="67"/>
      <c r="H45" s="68"/>
      <c r="I45" s="69"/>
      <c r="J45" s="68"/>
      <c r="K45" s="94" t="s">
        <v>1</v>
      </c>
      <c r="L45" s="68"/>
      <c r="M45" s="71"/>
      <c r="N45" s="68"/>
      <c r="O45" s="69"/>
      <c r="P45" s="68"/>
      <c r="Q45" s="71" t="s">
        <v>1</v>
      </c>
      <c r="R45" s="7"/>
      <c r="S45" s="69"/>
      <c r="T45" s="7"/>
      <c r="U45" s="107"/>
    </row>
    <row r="46" spans="1:21" ht="24">
      <c r="A46" s="2">
        <v>42514</v>
      </c>
      <c r="B46" s="73" t="s">
        <v>38</v>
      </c>
      <c r="C46" s="63">
        <v>693</v>
      </c>
      <c r="D46" s="64">
        <f>ROUND(C46/A46*1000,1)</f>
        <v>16.3</v>
      </c>
      <c r="E46" s="65">
        <v>51</v>
      </c>
      <c r="F46" s="74">
        <v>381</v>
      </c>
      <c r="G46" s="67">
        <f>ROUND(F46/A46*1000,1)</f>
        <v>9</v>
      </c>
      <c r="H46" s="68">
        <v>11</v>
      </c>
      <c r="I46" s="69">
        <f>ROUND(H46/C46*1000,1)</f>
        <v>15.9</v>
      </c>
      <c r="J46" s="68">
        <v>8</v>
      </c>
      <c r="K46" s="94">
        <f>ROUND(J46/C46*1000,1)</f>
        <v>11.5</v>
      </c>
      <c r="L46" s="68">
        <v>31</v>
      </c>
      <c r="M46" s="71">
        <v>25</v>
      </c>
      <c r="N46" s="68">
        <v>20</v>
      </c>
      <c r="O46" s="53">
        <f>ROUND(N46/C46*1000,1)</f>
        <v>28.9</v>
      </c>
      <c r="P46" s="68">
        <v>13</v>
      </c>
      <c r="Q46" s="71">
        <f>N46-P46</f>
        <v>7</v>
      </c>
      <c r="R46" s="7">
        <v>385</v>
      </c>
      <c r="S46" s="69">
        <f>ROUND(R46/A46*1000,1)</f>
        <v>9.1</v>
      </c>
      <c r="T46" s="7">
        <v>34</v>
      </c>
      <c r="U46" s="107">
        <f>ROUND(T46/A46*1000,2)</f>
        <v>0.8</v>
      </c>
    </row>
    <row r="47" spans="1:21" ht="24">
      <c r="A47" s="2">
        <v>60433</v>
      </c>
      <c r="B47" s="73" t="s">
        <v>39</v>
      </c>
      <c r="C47" s="63">
        <v>1411</v>
      </c>
      <c r="D47" s="64">
        <f>ROUND(C47/A47*1000,1)</f>
        <v>23.3</v>
      </c>
      <c r="E47" s="65">
        <v>104</v>
      </c>
      <c r="F47" s="74">
        <v>364</v>
      </c>
      <c r="G47" s="67">
        <f>ROUND(F47/A47*1000,1)</f>
        <v>6</v>
      </c>
      <c r="H47" s="68">
        <v>20</v>
      </c>
      <c r="I47" s="69">
        <f>ROUND(H47/C47*1000,1)</f>
        <v>14.2</v>
      </c>
      <c r="J47" s="68">
        <v>15</v>
      </c>
      <c r="K47" s="94">
        <f>ROUND(J47/C47*1000,1)</f>
        <v>10.6</v>
      </c>
      <c r="L47" s="68">
        <v>55</v>
      </c>
      <c r="M47" s="71">
        <v>26</v>
      </c>
      <c r="N47" s="68">
        <v>38</v>
      </c>
      <c r="O47" s="53">
        <f>ROUND(N47/C47*1000,1)</f>
        <v>26.9</v>
      </c>
      <c r="P47" s="68">
        <v>27</v>
      </c>
      <c r="Q47" s="71">
        <f>N47-P47</f>
        <v>11</v>
      </c>
      <c r="R47" s="7">
        <v>585</v>
      </c>
      <c r="S47" s="69">
        <f>ROUND(R47/A47*1000,1)</f>
        <v>9.7</v>
      </c>
      <c r="T47" s="7">
        <v>42</v>
      </c>
      <c r="U47" s="107">
        <f>ROUND(T47/A47*1000,2)</f>
        <v>0.69</v>
      </c>
    </row>
    <row r="48" spans="1:21" ht="24">
      <c r="A48" s="2">
        <v>32065</v>
      </c>
      <c r="B48" s="73" t="s">
        <v>40</v>
      </c>
      <c r="C48" s="63">
        <v>468</v>
      </c>
      <c r="D48" s="64">
        <f>ROUND(C48/A48*1000,1)</f>
        <v>14.6</v>
      </c>
      <c r="E48" s="65">
        <v>30</v>
      </c>
      <c r="F48" s="74">
        <v>319</v>
      </c>
      <c r="G48" s="67">
        <f>ROUND(F48/A48*1000,1)</f>
        <v>9.9</v>
      </c>
      <c r="H48" s="68">
        <v>8</v>
      </c>
      <c r="I48" s="69">
        <f>ROUND(H48/C48*1000,1)</f>
        <v>17.1</v>
      </c>
      <c r="J48" s="68">
        <v>6</v>
      </c>
      <c r="K48" s="94">
        <f>ROUND(J48/C48*1000,1)</f>
        <v>12.8</v>
      </c>
      <c r="L48" s="68">
        <v>20</v>
      </c>
      <c r="M48" s="71">
        <v>18</v>
      </c>
      <c r="N48" s="68">
        <v>18</v>
      </c>
      <c r="O48" s="53">
        <f>ROUND(N48/C48*1000,1)</f>
        <v>38.5</v>
      </c>
      <c r="P48" s="68">
        <v>12</v>
      </c>
      <c r="Q48" s="71">
        <f>N48-P48</f>
        <v>6</v>
      </c>
      <c r="R48" s="7">
        <v>242</v>
      </c>
      <c r="S48" s="69">
        <f>ROUND(R48/A48*1000,1)</f>
        <v>7.5</v>
      </c>
      <c r="T48" s="7">
        <v>22</v>
      </c>
      <c r="U48" s="107">
        <f>ROUND(T48/A48*1000,2)</f>
        <v>0.69</v>
      </c>
    </row>
    <row r="49" spans="1:21" ht="24">
      <c r="A49" s="2">
        <v>30963</v>
      </c>
      <c r="B49" s="75" t="s">
        <v>41</v>
      </c>
      <c r="C49" s="63">
        <v>411</v>
      </c>
      <c r="D49" s="64">
        <f>ROUND(C49/A49*1000,1)</f>
        <v>13.3</v>
      </c>
      <c r="E49" s="65">
        <v>32</v>
      </c>
      <c r="F49" s="74">
        <v>353</v>
      </c>
      <c r="G49" s="67">
        <f>ROUND(F49/A49*1000,1)</f>
        <v>11.4</v>
      </c>
      <c r="H49" s="68">
        <v>9</v>
      </c>
      <c r="I49" s="69">
        <f>ROUND(H49/C49*1000,1)</f>
        <v>21.9</v>
      </c>
      <c r="J49" s="68">
        <v>6</v>
      </c>
      <c r="K49" s="94">
        <f>ROUND(J49/C49*1000,1)</f>
        <v>14.6</v>
      </c>
      <c r="L49" s="68">
        <v>23</v>
      </c>
      <c r="M49" s="71">
        <v>2</v>
      </c>
      <c r="N49" s="68">
        <v>16</v>
      </c>
      <c r="O49" s="53">
        <f>ROUND(N49/C49*1000,1)</f>
        <v>38.9</v>
      </c>
      <c r="P49" s="68">
        <v>10</v>
      </c>
      <c r="Q49" s="71">
        <f>N49-P49</f>
        <v>6</v>
      </c>
      <c r="R49" s="7">
        <v>224</v>
      </c>
      <c r="S49" s="69">
        <f>ROUND(R49/A49*1000,1)</f>
        <v>7.2</v>
      </c>
      <c r="T49" s="7">
        <v>18</v>
      </c>
      <c r="U49" s="107">
        <f>ROUND(T49/A49*1000,2)</f>
        <v>0.58</v>
      </c>
    </row>
    <row r="50" spans="1:21" ht="24">
      <c r="A50" s="2">
        <v>32085</v>
      </c>
      <c r="B50" s="73" t="s">
        <v>42</v>
      </c>
      <c r="C50" s="63">
        <v>491</v>
      </c>
      <c r="D50" s="64">
        <f>ROUND(C50/A50*1000,1)</f>
        <v>15.3</v>
      </c>
      <c r="E50" s="65">
        <v>26</v>
      </c>
      <c r="F50" s="74">
        <v>290</v>
      </c>
      <c r="G50" s="67">
        <f>ROUND(F50/A50*1000,1)</f>
        <v>9</v>
      </c>
      <c r="H50" s="68">
        <v>9</v>
      </c>
      <c r="I50" s="69">
        <f>ROUND(H50/C50*1000,1)</f>
        <v>18.3</v>
      </c>
      <c r="J50" s="68">
        <v>2</v>
      </c>
      <c r="K50" s="94">
        <f>ROUND(J50/C50*1000,1)</f>
        <v>4.1</v>
      </c>
      <c r="L50" s="68">
        <v>24</v>
      </c>
      <c r="M50" s="71">
        <v>5</v>
      </c>
      <c r="N50" s="68">
        <v>6</v>
      </c>
      <c r="O50" s="53">
        <f>ROUND(N50/C50*1000,1)</f>
        <v>12.2</v>
      </c>
      <c r="P50" s="68">
        <v>6</v>
      </c>
      <c r="Q50" s="71">
        <f>N50-P50</f>
        <v>0</v>
      </c>
      <c r="R50" s="7">
        <v>254</v>
      </c>
      <c r="S50" s="69">
        <f>ROUND(R50/A50*1000,1)</f>
        <v>7.9</v>
      </c>
      <c r="T50" s="7">
        <v>23</v>
      </c>
      <c r="U50" s="107">
        <f>ROUND(T50/A50*1000,2)</f>
        <v>0.72</v>
      </c>
    </row>
    <row r="51" spans="2:21" ht="15" customHeight="1">
      <c r="B51" s="73"/>
      <c r="C51" s="63"/>
      <c r="D51" s="64"/>
      <c r="E51" s="65"/>
      <c r="F51" s="74"/>
      <c r="G51" s="67"/>
      <c r="H51" s="68"/>
      <c r="I51" s="69"/>
      <c r="J51" s="68"/>
      <c r="K51" s="94" t="s">
        <v>1</v>
      </c>
      <c r="L51" s="68"/>
      <c r="M51" s="71"/>
      <c r="N51" s="68"/>
      <c r="O51" s="69"/>
      <c r="P51" s="68"/>
      <c r="Q51" s="71" t="s">
        <v>1</v>
      </c>
      <c r="R51" s="7"/>
      <c r="S51" s="69"/>
      <c r="T51" s="7"/>
      <c r="U51" s="107"/>
    </row>
    <row r="52" spans="1:21" ht="24">
      <c r="A52" s="2">
        <v>99951</v>
      </c>
      <c r="B52" s="73" t="s">
        <v>43</v>
      </c>
      <c r="C52" s="63">
        <v>2723</v>
      </c>
      <c r="D52" s="64">
        <f>ROUND(C52/A52*1000,1)</f>
        <v>27.2</v>
      </c>
      <c r="E52" s="65">
        <v>174</v>
      </c>
      <c r="F52" s="74">
        <v>402</v>
      </c>
      <c r="G52" s="67">
        <f>ROUND(F52/A52*1000,1)</f>
        <v>4</v>
      </c>
      <c r="H52" s="68">
        <v>37</v>
      </c>
      <c r="I52" s="69">
        <f>ROUND(H52/C52*1000,1)</f>
        <v>13.6</v>
      </c>
      <c r="J52" s="68">
        <v>27</v>
      </c>
      <c r="K52" s="94">
        <f>ROUND(J52/C52*1000,1)</f>
        <v>9.9</v>
      </c>
      <c r="L52" s="68">
        <v>114</v>
      </c>
      <c r="M52" s="71">
        <v>34</v>
      </c>
      <c r="N52" s="68">
        <v>57</v>
      </c>
      <c r="O52" s="53">
        <f>ROUND(N52/C52*1000,1)</f>
        <v>20.9</v>
      </c>
      <c r="P52" s="68">
        <v>36</v>
      </c>
      <c r="Q52" s="71">
        <f>N52-P52</f>
        <v>21</v>
      </c>
      <c r="R52" s="7">
        <v>1252</v>
      </c>
      <c r="S52" s="69">
        <f>ROUND(R52/A52*1000,1)</f>
        <v>12.5</v>
      </c>
      <c r="T52" s="7">
        <v>86</v>
      </c>
      <c r="U52" s="107">
        <f>ROUND(T52/A52*1000,2)</f>
        <v>0.86</v>
      </c>
    </row>
    <row r="53" spans="1:21" ht="24">
      <c r="A53" s="2">
        <v>150635</v>
      </c>
      <c r="B53" s="72" t="s">
        <v>44</v>
      </c>
      <c r="C53" s="63">
        <v>3664</v>
      </c>
      <c r="D53" s="64">
        <f>ROUND(C53/A53*1000,1)</f>
        <v>24.3</v>
      </c>
      <c r="E53" s="65">
        <v>203</v>
      </c>
      <c r="F53" s="66">
        <v>654</v>
      </c>
      <c r="G53" s="67">
        <f>ROUND(F53/A53*1000,1)</f>
        <v>4.3</v>
      </c>
      <c r="H53" s="68">
        <v>45</v>
      </c>
      <c r="I53" s="69">
        <f>ROUND(H53/C53*1000,1)</f>
        <v>12.3</v>
      </c>
      <c r="J53" s="68">
        <v>28</v>
      </c>
      <c r="K53" s="94">
        <f>ROUND(J53/C53*1000,1)</f>
        <v>7.6</v>
      </c>
      <c r="L53" s="68">
        <v>129</v>
      </c>
      <c r="M53" s="71">
        <v>36</v>
      </c>
      <c r="N53" s="68">
        <v>66</v>
      </c>
      <c r="O53" s="53">
        <f>ROUND(N53/C53*1000,1)</f>
        <v>18</v>
      </c>
      <c r="P53" s="68">
        <v>45</v>
      </c>
      <c r="Q53" s="71">
        <f>N53-P53</f>
        <v>21</v>
      </c>
      <c r="R53" s="7">
        <v>1651</v>
      </c>
      <c r="S53" s="69">
        <f>ROUND(R53/A53*1000,1)</f>
        <v>11</v>
      </c>
      <c r="T53" s="7">
        <v>133</v>
      </c>
      <c r="U53" s="107">
        <f>ROUND(T53/A53*1000,2)</f>
        <v>0.88</v>
      </c>
    </row>
    <row r="54" spans="1:21" ht="24">
      <c r="A54" s="2">
        <v>28065</v>
      </c>
      <c r="B54" s="73" t="s">
        <v>45</v>
      </c>
      <c r="C54" s="63">
        <v>376</v>
      </c>
      <c r="D54" s="64">
        <f>ROUND(C54/A54*1000,1)</f>
        <v>13.4</v>
      </c>
      <c r="E54" s="65">
        <v>20</v>
      </c>
      <c r="F54" s="74">
        <v>271</v>
      </c>
      <c r="G54" s="67">
        <f>ROUND(F54/A54*1000,1)</f>
        <v>9.7</v>
      </c>
      <c r="H54" s="68">
        <v>5</v>
      </c>
      <c r="I54" s="69">
        <f>ROUND(H54/C54*1000,1)</f>
        <v>13.3</v>
      </c>
      <c r="J54" s="68">
        <v>4</v>
      </c>
      <c r="K54" s="94">
        <f>ROUND(J54/C54*1000,1)</f>
        <v>10.6</v>
      </c>
      <c r="L54" s="68">
        <v>15</v>
      </c>
      <c r="M54" s="71">
        <v>11</v>
      </c>
      <c r="N54" s="68">
        <v>6</v>
      </c>
      <c r="O54" s="53">
        <f>ROUND(N54/C54*1000,1)</f>
        <v>16</v>
      </c>
      <c r="P54" s="68">
        <v>5</v>
      </c>
      <c r="Q54" s="71">
        <f>N54-P54</f>
        <v>1</v>
      </c>
      <c r="R54" s="7">
        <v>191</v>
      </c>
      <c r="S54" s="69">
        <f>ROUND(R54/A54*1000,1)</f>
        <v>6.8</v>
      </c>
      <c r="T54" s="7">
        <v>6</v>
      </c>
      <c r="U54" s="107">
        <f>ROUND(T54/A54*1000,2)</f>
        <v>0.21</v>
      </c>
    </row>
    <row r="55" spans="1:21" ht="24">
      <c r="A55" s="2">
        <v>156016</v>
      </c>
      <c r="B55" s="72" t="s">
        <v>46</v>
      </c>
      <c r="C55" s="63">
        <v>3297</v>
      </c>
      <c r="D55" s="64">
        <f>ROUND(C55/A55*1000,1)</f>
        <v>21.1</v>
      </c>
      <c r="E55" s="65">
        <v>230</v>
      </c>
      <c r="F55" s="66">
        <v>956</v>
      </c>
      <c r="G55" s="67">
        <f>ROUND(F55/A55*1000,1)</f>
        <v>6.1</v>
      </c>
      <c r="H55" s="68">
        <v>62</v>
      </c>
      <c r="I55" s="69">
        <f>ROUND(H55/C55*1000,1)</f>
        <v>18.8</v>
      </c>
      <c r="J55" s="68">
        <v>40</v>
      </c>
      <c r="K55" s="94">
        <f>ROUND(J55/C55*1000,1)</f>
        <v>12.1</v>
      </c>
      <c r="L55" s="68">
        <v>126</v>
      </c>
      <c r="M55" s="71">
        <v>47</v>
      </c>
      <c r="N55" s="68">
        <v>73</v>
      </c>
      <c r="O55" s="53">
        <f>ROUND(N55/C55*1000,1)</f>
        <v>22.1</v>
      </c>
      <c r="P55" s="68">
        <v>42</v>
      </c>
      <c r="Q55" s="71">
        <f>N55-P55</f>
        <v>31</v>
      </c>
      <c r="R55" s="7">
        <v>1742</v>
      </c>
      <c r="S55" s="69">
        <f>ROUND(R55/A55*1000,1)</f>
        <v>11.2</v>
      </c>
      <c r="T55" s="7">
        <v>106</v>
      </c>
      <c r="U55" s="107">
        <f>ROUND(T55/A55*1000,2)</f>
        <v>0.68</v>
      </c>
    </row>
    <row r="56" spans="1:21" ht="24">
      <c r="A56" s="2">
        <v>56485</v>
      </c>
      <c r="B56" s="73" t="s">
        <v>47</v>
      </c>
      <c r="C56" s="63">
        <v>1259</v>
      </c>
      <c r="D56" s="64">
        <f>ROUND(C56/A56*1000,1)</f>
        <v>22.3</v>
      </c>
      <c r="E56" s="65">
        <v>60</v>
      </c>
      <c r="F56" s="74">
        <v>244</v>
      </c>
      <c r="G56" s="67">
        <f>ROUND(F56/A56*1000,1)</f>
        <v>4.3</v>
      </c>
      <c r="H56" s="68">
        <v>18</v>
      </c>
      <c r="I56" s="69">
        <f>ROUND(H56/C56*1000,1)</f>
        <v>14.3</v>
      </c>
      <c r="J56" s="68">
        <v>10</v>
      </c>
      <c r="K56" s="94">
        <f>ROUND(J56/C56*1000,1)</f>
        <v>7.9</v>
      </c>
      <c r="L56" s="68">
        <v>43</v>
      </c>
      <c r="M56" s="71">
        <v>15</v>
      </c>
      <c r="N56" s="68">
        <v>13</v>
      </c>
      <c r="O56" s="53">
        <f>ROUND(N56/C56*1000,1)</f>
        <v>10.3</v>
      </c>
      <c r="P56" s="68">
        <v>7</v>
      </c>
      <c r="Q56" s="71">
        <f>N56-P56</f>
        <v>6</v>
      </c>
      <c r="R56" s="7">
        <v>559</v>
      </c>
      <c r="S56" s="69">
        <f>ROUND(R56/A56*1000,1)</f>
        <v>9.9</v>
      </c>
      <c r="T56" s="7">
        <v>29</v>
      </c>
      <c r="U56" s="107">
        <f>ROUND(T56/A56*1000,2)</f>
        <v>0.51</v>
      </c>
    </row>
    <row r="57" spans="2:21" ht="15" customHeight="1">
      <c r="B57" s="73"/>
      <c r="C57" s="63"/>
      <c r="D57" s="64"/>
      <c r="E57" s="65"/>
      <c r="F57" s="74"/>
      <c r="G57" s="67"/>
      <c r="H57" s="68"/>
      <c r="I57" s="69"/>
      <c r="J57" s="68"/>
      <c r="K57" s="94" t="s">
        <v>1</v>
      </c>
      <c r="L57" s="68"/>
      <c r="M57" s="71"/>
      <c r="N57" s="68"/>
      <c r="O57" s="69"/>
      <c r="P57" s="68"/>
      <c r="Q57" s="71" t="s">
        <v>1</v>
      </c>
      <c r="R57" s="7"/>
      <c r="S57" s="69"/>
      <c r="T57" s="7"/>
      <c r="U57" s="107"/>
    </row>
    <row r="58" spans="1:21" ht="24">
      <c r="A58" s="2">
        <v>66630</v>
      </c>
      <c r="B58" s="73" t="s">
        <v>48</v>
      </c>
      <c r="C58" s="63">
        <v>1642</v>
      </c>
      <c r="D58" s="64">
        <f>ROUND(C58/A58*1000,1)</f>
        <v>24.6</v>
      </c>
      <c r="E58" s="65">
        <v>97</v>
      </c>
      <c r="F58" s="74">
        <v>297</v>
      </c>
      <c r="G58" s="67">
        <f>ROUND(F58/A58*1000,1)</f>
        <v>4.5</v>
      </c>
      <c r="H58" s="68">
        <v>16</v>
      </c>
      <c r="I58" s="69">
        <f>ROUND(H58/C58*1000,1)</f>
        <v>9.7</v>
      </c>
      <c r="J58" s="68">
        <v>10</v>
      </c>
      <c r="K58" s="94">
        <f>ROUND(J58/C58*1000,1)</f>
        <v>6.1</v>
      </c>
      <c r="L58" s="68">
        <v>59</v>
      </c>
      <c r="M58" s="71">
        <v>7</v>
      </c>
      <c r="N58" s="68">
        <v>36</v>
      </c>
      <c r="O58" s="53">
        <f>ROUND(N58/C58*1000,1)</f>
        <v>21.9</v>
      </c>
      <c r="P58" s="68">
        <v>26</v>
      </c>
      <c r="Q58" s="71">
        <f>N58-P58</f>
        <v>10</v>
      </c>
      <c r="R58" s="7">
        <v>807</v>
      </c>
      <c r="S58" s="69">
        <f>ROUND(R58/A58*1000,1)</f>
        <v>12.1</v>
      </c>
      <c r="T58" s="7">
        <v>38</v>
      </c>
      <c r="U58" s="107">
        <f>ROUND(T58/A58*1000,2)</f>
        <v>0.57</v>
      </c>
    </row>
    <row r="59" spans="1:21" ht="24">
      <c r="A59" s="2">
        <v>49240</v>
      </c>
      <c r="B59" s="73" t="s">
        <v>49</v>
      </c>
      <c r="C59" s="63">
        <v>1194</v>
      </c>
      <c r="D59" s="64">
        <f>ROUND(C59/A59*1000,1)</f>
        <v>24.2</v>
      </c>
      <c r="E59" s="65">
        <v>77</v>
      </c>
      <c r="F59" s="74">
        <v>273</v>
      </c>
      <c r="G59" s="67">
        <f>ROUND(F59/A59*1000,1)</f>
        <v>5.5</v>
      </c>
      <c r="H59" s="68">
        <v>10</v>
      </c>
      <c r="I59" s="69">
        <f>ROUND(H59/C59*1000,1)</f>
        <v>8.4</v>
      </c>
      <c r="J59" s="68">
        <v>4</v>
      </c>
      <c r="K59" s="94">
        <f>ROUND(J59/C59*1000,1)</f>
        <v>3.4</v>
      </c>
      <c r="L59" s="68">
        <v>34</v>
      </c>
      <c r="M59" s="71">
        <v>15</v>
      </c>
      <c r="N59" s="68">
        <v>22</v>
      </c>
      <c r="O59" s="53">
        <f>ROUND(N59/C59*1000,1)</f>
        <v>18.4</v>
      </c>
      <c r="P59" s="68">
        <v>19</v>
      </c>
      <c r="Q59" s="71">
        <f>N59-P59</f>
        <v>3</v>
      </c>
      <c r="R59" s="7">
        <v>748</v>
      </c>
      <c r="S59" s="69">
        <f>ROUND(R59/A59*1000,1)</f>
        <v>15.2</v>
      </c>
      <c r="T59" s="7">
        <v>29</v>
      </c>
      <c r="U59" s="107">
        <f>ROUND(T59/A59*1000,2)</f>
        <v>0.59</v>
      </c>
    </row>
    <row r="60" spans="2:21" ht="15" customHeight="1">
      <c r="B60" s="73"/>
      <c r="C60" s="63"/>
      <c r="D60" s="64"/>
      <c r="E60" s="65"/>
      <c r="F60" s="74"/>
      <c r="G60" s="67"/>
      <c r="H60" s="68"/>
      <c r="I60" s="69"/>
      <c r="J60" s="68"/>
      <c r="K60" s="94" t="s">
        <v>1</v>
      </c>
      <c r="L60" s="68"/>
      <c r="M60" s="71"/>
      <c r="N60" s="68"/>
      <c r="O60" s="69"/>
      <c r="P60" s="68"/>
      <c r="Q60" s="71" t="s">
        <v>1</v>
      </c>
      <c r="R60" s="7"/>
      <c r="S60" s="69"/>
      <c r="T60" s="7"/>
      <c r="U60" s="107"/>
    </row>
    <row r="61" spans="1:21" ht="24">
      <c r="A61" s="2">
        <v>21880</v>
      </c>
      <c r="B61" s="73" t="s">
        <v>112</v>
      </c>
      <c r="C61" s="63">
        <v>427</v>
      </c>
      <c r="D61" s="64">
        <f>ROUND(C61/A61*1000,1)</f>
        <v>19.5</v>
      </c>
      <c r="E61" s="65">
        <v>29</v>
      </c>
      <c r="F61" s="74">
        <v>130</v>
      </c>
      <c r="G61" s="67">
        <f>ROUND(F61/A61*1000,1)</f>
        <v>5.9</v>
      </c>
      <c r="H61" s="68">
        <v>5</v>
      </c>
      <c r="I61" s="69">
        <f>ROUND(H61/C61*1000,1)</f>
        <v>11.7</v>
      </c>
      <c r="J61" s="68">
        <v>3</v>
      </c>
      <c r="K61" s="94">
        <f>ROUND(J61/C61*1000,1)</f>
        <v>7</v>
      </c>
      <c r="L61" s="68">
        <v>18</v>
      </c>
      <c r="M61" s="71">
        <v>3</v>
      </c>
      <c r="N61" s="68">
        <v>4</v>
      </c>
      <c r="O61" s="53">
        <f>ROUND(N61/C61*1000,1)</f>
        <v>9.4</v>
      </c>
      <c r="P61" s="68">
        <v>3</v>
      </c>
      <c r="Q61" s="71">
        <f>N61-P61</f>
        <v>1</v>
      </c>
      <c r="R61" s="7">
        <v>237</v>
      </c>
      <c r="S61" s="69">
        <f>ROUND(R61/A61*1000,1)</f>
        <v>10.8</v>
      </c>
      <c r="T61" s="7">
        <v>19</v>
      </c>
      <c r="U61" s="107">
        <f>ROUND(T61/A61*1000,2)</f>
        <v>0.87</v>
      </c>
    </row>
    <row r="62" spans="1:21" ht="24">
      <c r="A62" s="2">
        <v>40988</v>
      </c>
      <c r="B62" s="73" t="s">
        <v>140</v>
      </c>
      <c r="C62" s="63">
        <v>1151</v>
      </c>
      <c r="D62" s="64">
        <f>ROUND(C62/A62*1000,1)</f>
        <v>28.1</v>
      </c>
      <c r="E62" s="65">
        <v>76</v>
      </c>
      <c r="F62" s="74">
        <v>157</v>
      </c>
      <c r="G62" s="67">
        <f>ROUND(F62/A62*1000,1)</f>
        <v>3.8</v>
      </c>
      <c r="H62" s="68">
        <v>14</v>
      </c>
      <c r="I62" s="69">
        <f>ROUND(H62/C62*1000,1)</f>
        <v>12.2</v>
      </c>
      <c r="J62" s="68">
        <v>9</v>
      </c>
      <c r="K62" s="94">
        <f>ROUND(J62/C62*1000,1)</f>
        <v>7.8</v>
      </c>
      <c r="L62" s="68">
        <v>45</v>
      </c>
      <c r="M62" s="71">
        <v>5</v>
      </c>
      <c r="N62" s="68">
        <v>25</v>
      </c>
      <c r="O62" s="53">
        <f>ROUND(N62/C62*1000,1)</f>
        <v>21.7</v>
      </c>
      <c r="P62" s="68">
        <v>19</v>
      </c>
      <c r="Q62" s="71">
        <f>N62-P62</f>
        <v>6</v>
      </c>
      <c r="R62" s="7">
        <v>500</v>
      </c>
      <c r="S62" s="69">
        <f>ROUND(R62/A62*1000,1)</f>
        <v>12.2</v>
      </c>
      <c r="T62" s="7">
        <v>34</v>
      </c>
      <c r="U62" s="107">
        <f>ROUND(T62/A62*1000,2)</f>
        <v>0.83</v>
      </c>
    </row>
    <row r="63" spans="1:21" ht="24">
      <c r="A63" s="2">
        <v>11879</v>
      </c>
      <c r="B63" s="72" t="s">
        <v>50</v>
      </c>
      <c r="C63" s="76">
        <v>158</v>
      </c>
      <c r="D63" s="77">
        <f>ROUND(C63/A63*1000,1)</f>
        <v>13.3</v>
      </c>
      <c r="E63" s="65">
        <v>9</v>
      </c>
      <c r="F63" s="78">
        <v>127</v>
      </c>
      <c r="G63" s="67">
        <f>ROUND(F63/A63*1000,1)</f>
        <v>10.7</v>
      </c>
      <c r="H63" s="79">
        <v>5</v>
      </c>
      <c r="I63" s="69">
        <f>ROUND(H63/C63*1000,1)</f>
        <v>31.6</v>
      </c>
      <c r="J63" s="79">
        <v>3</v>
      </c>
      <c r="K63" s="94">
        <f>ROUND(J63/C63*1000,1)</f>
        <v>19</v>
      </c>
      <c r="L63" s="79">
        <v>6</v>
      </c>
      <c r="M63" s="71">
        <v>1</v>
      </c>
      <c r="N63" s="79">
        <v>3</v>
      </c>
      <c r="O63" s="69">
        <f>ROUND(N63/C63*1000,1)</f>
        <v>19</v>
      </c>
      <c r="P63" s="79">
        <v>2</v>
      </c>
      <c r="Q63" s="71">
        <f>N63-P63</f>
        <v>1</v>
      </c>
      <c r="R63" s="76">
        <v>93</v>
      </c>
      <c r="S63" s="69">
        <f>ROUND(R63/A63*1000,1)</f>
        <v>7.8</v>
      </c>
      <c r="T63" s="76">
        <v>2</v>
      </c>
      <c r="U63" s="107">
        <f>ROUND(T63/A63*1000,2)</f>
        <v>0.17</v>
      </c>
    </row>
    <row r="64" spans="1:21" ht="23.25" customHeight="1">
      <c r="A64" s="2">
        <v>18480</v>
      </c>
      <c r="B64" s="72" t="s">
        <v>51</v>
      </c>
      <c r="C64" s="76">
        <v>359</v>
      </c>
      <c r="D64" s="77">
        <f>ROUND(C64/A64*1000,1)</f>
        <v>19.4</v>
      </c>
      <c r="E64" s="65">
        <v>22</v>
      </c>
      <c r="F64" s="78">
        <v>104</v>
      </c>
      <c r="G64" s="67">
        <f>ROUND(F64/A64*1000,1)</f>
        <v>5.6</v>
      </c>
      <c r="H64" s="79">
        <v>5</v>
      </c>
      <c r="I64" s="69">
        <f>ROUND(H64/C64*1000,1)</f>
        <v>13.9</v>
      </c>
      <c r="J64" s="79">
        <v>3</v>
      </c>
      <c r="K64" s="94">
        <f>ROUND(J64/C64*1000,1)</f>
        <v>8.4</v>
      </c>
      <c r="L64" s="79">
        <v>13</v>
      </c>
      <c r="M64" s="71">
        <v>4</v>
      </c>
      <c r="N64" s="79">
        <v>9</v>
      </c>
      <c r="O64" s="69">
        <f>ROUND(N64/C64*1000,1)</f>
        <v>25.1</v>
      </c>
      <c r="P64" s="79">
        <v>7</v>
      </c>
      <c r="Q64" s="71">
        <f>N64-P64</f>
        <v>2</v>
      </c>
      <c r="R64" s="76">
        <v>176</v>
      </c>
      <c r="S64" s="69">
        <f>ROUND(R64/A64*1000,1)</f>
        <v>9.5</v>
      </c>
      <c r="T64" s="76">
        <v>5</v>
      </c>
      <c r="U64" s="107">
        <f>ROUND(T64/A64*1000,2)</f>
        <v>0.27</v>
      </c>
    </row>
    <row r="65" spans="1:21" ht="24">
      <c r="A65" s="2">
        <v>26375</v>
      </c>
      <c r="B65" s="73" t="s">
        <v>113</v>
      </c>
      <c r="C65" s="76">
        <v>621</v>
      </c>
      <c r="D65" s="77">
        <f>ROUND(C65/A65*1000,1)</f>
        <v>23.5</v>
      </c>
      <c r="E65" s="65">
        <v>40</v>
      </c>
      <c r="F65" s="130">
        <v>155</v>
      </c>
      <c r="G65" s="67">
        <f>ROUND(F65/A65*1000,1)</f>
        <v>5.9</v>
      </c>
      <c r="H65" s="79">
        <v>7</v>
      </c>
      <c r="I65" s="69">
        <f>ROUND(H65/C65*1000,1)</f>
        <v>11.3</v>
      </c>
      <c r="J65" s="79">
        <v>5</v>
      </c>
      <c r="K65" s="94">
        <f>ROUND(J65/C65*1000,1)</f>
        <v>8.1</v>
      </c>
      <c r="L65" s="79">
        <v>27</v>
      </c>
      <c r="M65" s="71">
        <v>15</v>
      </c>
      <c r="N65" s="79">
        <v>12</v>
      </c>
      <c r="O65" s="53">
        <f>ROUND(N65/C65*1000,1)</f>
        <v>19.3</v>
      </c>
      <c r="P65" s="79">
        <v>9</v>
      </c>
      <c r="Q65" s="71">
        <f>N65-P65</f>
        <v>3</v>
      </c>
      <c r="R65" s="91">
        <v>271</v>
      </c>
      <c r="S65" s="69">
        <f>ROUND(R65/A65*1000,1)</f>
        <v>10.3</v>
      </c>
      <c r="T65" s="91">
        <v>22</v>
      </c>
      <c r="U65" s="107">
        <f>ROUND(T65/A65*1000,2)</f>
        <v>0.83</v>
      </c>
    </row>
    <row r="66" spans="2:21" ht="15" customHeight="1">
      <c r="B66" s="73"/>
      <c r="C66" s="76"/>
      <c r="D66" s="77"/>
      <c r="E66" s="65"/>
      <c r="F66" s="130"/>
      <c r="G66" s="67"/>
      <c r="H66" s="79"/>
      <c r="I66" s="69"/>
      <c r="J66" s="79"/>
      <c r="K66" s="94" t="s">
        <v>1</v>
      </c>
      <c r="L66" s="79"/>
      <c r="M66" s="71"/>
      <c r="N66" s="79"/>
      <c r="O66" s="69"/>
      <c r="P66" s="79"/>
      <c r="Q66" s="71" t="s">
        <v>1</v>
      </c>
      <c r="R66" s="91"/>
      <c r="S66" s="69"/>
      <c r="T66" s="91"/>
      <c r="U66" s="107"/>
    </row>
    <row r="67" spans="1:21" ht="24">
      <c r="A67" s="2">
        <v>6259</v>
      </c>
      <c r="B67" s="72" t="s">
        <v>52</v>
      </c>
      <c r="C67" s="76">
        <v>102</v>
      </c>
      <c r="D67" s="77">
        <f>ROUND(C67/A67*1000,1)</f>
        <v>16.3</v>
      </c>
      <c r="E67" s="65">
        <v>10</v>
      </c>
      <c r="F67" s="78">
        <v>42</v>
      </c>
      <c r="G67" s="67">
        <f>ROUND(F67/A67*1000,1)</f>
        <v>6.7</v>
      </c>
      <c r="H67" s="79">
        <v>1</v>
      </c>
      <c r="I67" s="69">
        <f>ROUND(H67/C67*1000,1)</f>
        <v>9.8</v>
      </c>
      <c r="J67" s="79">
        <v>0</v>
      </c>
      <c r="K67" s="94">
        <f>ROUND(J67/C67*1000,1)</f>
        <v>0</v>
      </c>
      <c r="L67" s="79">
        <v>1</v>
      </c>
      <c r="M67" s="71">
        <v>5</v>
      </c>
      <c r="N67" s="79">
        <v>1</v>
      </c>
      <c r="O67" s="69">
        <f>ROUND(N67/C67*1000,1)</f>
        <v>9.8</v>
      </c>
      <c r="P67" s="79">
        <v>1</v>
      </c>
      <c r="Q67" s="71">
        <f>N67-P67</f>
        <v>0</v>
      </c>
      <c r="R67" s="76">
        <v>51</v>
      </c>
      <c r="S67" s="69">
        <f>ROUND(R67/A67*1000,1)</f>
        <v>8.1</v>
      </c>
      <c r="T67" s="76">
        <v>5</v>
      </c>
      <c r="U67" s="107">
        <f>ROUND(T67/A67*1000,2)</f>
        <v>0.8</v>
      </c>
    </row>
    <row r="68" spans="1:21" s="96" customFormat="1" ht="24">
      <c r="A68" s="2">
        <v>25357</v>
      </c>
      <c r="B68" s="72" t="s">
        <v>111</v>
      </c>
      <c r="C68" s="76">
        <v>430</v>
      </c>
      <c r="D68" s="77">
        <f>ROUND(C68/A68*1000,1)</f>
        <v>17</v>
      </c>
      <c r="E68" s="65">
        <v>33</v>
      </c>
      <c r="F68" s="78">
        <v>195</v>
      </c>
      <c r="G68" s="67">
        <f>ROUND(F68/A68*1000,1)</f>
        <v>7.7</v>
      </c>
      <c r="H68" s="79">
        <v>4</v>
      </c>
      <c r="I68" s="69">
        <f>ROUND(H68/C68*1000,1)</f>
        <v>9.3</v>
      </c>
      <c r="J68" s="79">
        <v>2</v>
      </c>
      <c r="K68" s="94">
        <f>ROUND(J68/C68*1000,1)</f>
        <v>4.7</v>
      </c>
      <c r="L68" s="79">
        <v>21</v>
      </c>
      <c r="M68" s="71">
        <v>11</v>
      </c>
      <c r="N68" s="79">
        <v>12</v>
      </c>
      <c r="O68" s="53">
        <f>ROUND(N68/C68*1000,1)</f>
        <v>27.9</v>
      </c>
      <c r="P68" s="79">
        <v>10</v>
      </c>
      <c r="Q68" s="71">
        <f>N68-P68</f>
        <v>2</v>
      </c>
      <c r="R68" s="91">
        <v>230</v>
      </c>
      <c r="S68" s="69">
        <f>ROUND(R68/A68*1000,1)</f>
        <v>9.1</v>
      </c>
      <c r="T68" s="91">
        <v>27</v>
      </c>
      <c r="U68" s="107">
        <f>ROUND(T68/A68*1000,2)</f>
        <v>1.06</v>
      </c>
    </row>
    <row r="69" spans="1:21" ht="24">
      <c r="A69" s="2">
        <v>12116</v>
      </c>
      <c r="B69" s="73" t="s">
        <v>109</v>
      </c>
      <c r="C69" s="76">
        <v>175</v>
      </c>
      <c r="D69" s="77">
        <f>ROUND(C69/A69*1000,1)</f>
        <v>14.4</v>
      </c>
      <c r="E69" s="65">
        <v>14</v>
      </c>
      <c r="F69" s="130">
        <v>128</v>
      </c>
      <c r="G69" s="67">
        <f>ROUND(F69/A69*1000,1)</f>
        <v>10.6</v>
      </c>
      <c r="H69" s="79">
        <v>3</v>
      </c>
      <c r="I69" s="69">
        <f>ROUND(H69/C69*1000,1)</f>
        <v>17.1</v>
      </c>
      <c r="J69" s="79">
        <v>3</v>
      </c>
      <c r="K69" s="94">
        <f>ROUND(J69/C69*1000,1)</f>
        <v>17.1</v>
      </c>
      <c r="L69" s="79">
        <v>10</v>
      </c>
      <c r="M69" s="71">
        <v>5</v>
      </c>
      <c r="N69" s="79">
        <v>6</v>
      </c>
      <c r="O69" s="69">
        <f>ROUND(N69/C69*1000,1)</f>
        <v>34.3</v>
      </c>
      <c r="P69" s="79">
        <v>4</v>
      </c>
      <c r="Q69" s="71">
        <f>N69-P69</f>
        <v>2</v>
      </c>
      <c r="R69" s="76">
        <v>82</v>
      </c>
      <c r="S69" s="69">
        <f>ROUND(R69/A69*1000,1)</f>
        <v>6.8</v>
      </c>
      <c r="T69" s="76">
        <v>8</v>
      </c>
      <c r="U69" s="107">
        <f>ROUND(T69/A69*1000,2)</f>
        <v>0.66</v>
      </c>
    </row>
    <row r="70" spans="1:21" ht="24">
      <c r="A70" s="2">
        <v>7331</v>
      </c>
      <c r="B70" s="72" t="s">
        <v>53</v>
      </c>
      <c r="C70" s="76">
        <v>96</v>
      </c>
      <c r="D70" s="77">
        <f>ROUND(C70/A70*1000,1)</f>
        <v>13.1</v>
      </c>
      <c r="E70" s="65">
        <v>5</v>
      </c>
      <c r="F70" s="78">
        <v>73</v>
      </c>
      <c r="G70" s="67">
        <f>ROUND(F70/A70*1000,1)</f>
        <v>10</v>
      </c>
      <c r="H70" s="79">
        <v>1</v>
      </c>
      <c r="I70" s="69">
        <f>ROUND(H70/C70*1000,1)</f>
        <v>10.4</v>
      </c>
      <c r="J70" s="79">
        <v>0</v>
      </c>
      <c r="K70" s="94">
        <f>ROUND(J70/C70*1000,1)</f>
        <v>0</v>
      </c>
      <c r="L70" s="79">
        <v>1</v>
      </c>
      <c r="M70" s="71">
        <v>1</v>
      </c>
      <c r="N70" s="79">
        <v>1</v>
      </c>
      <c r="O70" s="69">
        <f>ROUND(N70/C70*1000,1)</f>
        <v>10.4</v>
      </c>
      <c r="P70" s="79">
        <v>1</v>
      </c>
      <c r="Q70" s="71">
        <f>N70-P70</f>
        <v>0</v>
      </c>
      <c r="R70" s="76">
        <v>56</v>
      </c>
      <c r="S70" s="69">
        <f>ROUND(R70/A70*1000,1)</f>
        <v>7.6</v>
      </c>
      <c r="T70" s="76">
        <v>0</v>
      </c>
      <c r="U70" s="107">
        <f>ROUND(T70/A70*1000,2)</f>
        <v>0</v>
      </c>
    </row>
    <row r="71" spans="1:21" ht="24.75" thickBot="1">
      <c r="A71" s="2">
        <v>10509</v>
      </c>
      <c r="B71" s="80" t="s">
        <v>54</v>
      </c>
      <c r="C71" s="81">
        <v>232</v>
      </c>
      <c r="D71" s="82">
        <f>ROUND(C71/A71*1000,1)</f>
        <v>22.1</v>
      </c>
      <c r="E71" s="83">
        <v>15</v>
      </c>
      <c r="F71" s="84">
        <v>75</v>
      </c>
      <c r="G71" s="85">
        <f>ROUND(F71/A71*1000,1)</f>
        <v>7.1</v>
      </c>
      <c r="H71" s="86">
        <v>1</v>
      </c>
      <c r="I71" s="87">
        <f>ROUND(H71/C71*1000,1)</f>
        <v>4.3</v>
      </c>
      <c r="J71" s="86">
        <v>0</v>
      </c>
      <c r="K71" s="136">
        <f>ROUND(J71/C71*1000,1)</f>
        <v>0</v>
      </c>
      <c r="L71" s="86">
        <v>11</v>
      </c>
      <c r="M71" s="89">
        <v>1</v>
      </c>
      <c r="N71" s="86">
        <v>5</v>
      </c>
      <c r="O71" s="87">
        <f>ROUND(N71/C71*1000,1)</f>
        <v>21.6</v>
      </c>
      <c r="P71" s="86">
        <v>5</v>
      </c>
      <c r="Q71" s="89">
        <f>N71-P71</f>
        <v>0</v>
      </c>
      <c r="R71" s="81">
        <v>97</v>
      </c>
      <c r="S71" s="87">
        <f>ROUND(R71/A71*1000,1)</f>
        <v>9.2</v>
      </c>
      <c r="T71" s="81">
        <v>8</v>
      </c>
      <c r="U71" s="108">
        <f>ROUND(T71/A71*1000,2)</f>
        <v>0.76</v>
      </c>
    </row>
    <row r="72" spans="2:21" ht="25.5" customHeight="1">
      <c r="B72" s="128" t="s">
        <v>137</v>
      </c>
      <c r="C72" s="91"/>
      <c r="D72" s="77"/>
      <c r="E72" s="91"/>
      <c r="F72" s="92"/>
      <c r="G72" s="77"/>
      <c r="H72" s="93"/>
      <c r="I72" s="94"/>
      <c r="J72" s="93"/>
      <c r="K72" s="94"/>
      <c r="L72" s="93"/>
      <c r="M72" s="93"/>
      <c r="N72" s="93"/>
      <c r="O72" s="94"/>
      <c r="P72" s="93"/>
      <c r="Q72" s="93"/>
      <c r="R72" s="91"/>
      <c r="S72" s="77"/>
      <c r="T72" s="91"/>
      <c r="U72" s="77"/>
    </row>
    <row r="73" spans="2:21" ht="25.5" customHeight="1">
      <c r="B73" s="128" t="s">
        <v>138</v>
      </c>
      <c r="C73" s="91"/>
      <c r="D73" s="77"/>
      <c r="E73" s="91"/>
      <c r="F73" s="92"/>
      <c r="G73" s="77"/>
      <c r="H73" s="93"/>
      <c r="I73" s="94"/>
      <c r="J73" s="93"/>
      <c r="K73" s="94"/>
      <c r="L73" s="93"/>
      <c r="M73" s="93"/>
      <c r="N73" s="93"/>
      <c r="O73" s="94"/>
      <c r="P73" s="93"/>
      <c r="Q73" s="93"/>
      <c r="R73" s="91"/>
      <c r="S73" s="77"/>
      <c r="T73" s="91"/>
      <c r="U73" s="77"/>
    </row>
    <row r="74" spans="2:21" ht="24.75" thickBot="1">
      <c r="B74" s="6"/>
      <c r="C74" s="7"/>
      <c r="D74" s="64"/>
      <c r="E74" s="7"/>
      <c r="F74" s="8"/>
      <c r="G74" s="64"/>
      <c r="H74" s="6"/>
      <c r="I74" s="95"/>
      <c r="J74" s="6"/>
      <c r="K74" s="95"/>
      <c r="L74" s="6"/>
      <c r="M74" s="6"/>
      <c r="N74" s="6"/>
      <c r="O74" s="95"/>
      <c r="P74" s="6"/>
      <c r="Q74" s="6"/>
      <c r="R74" s="7"/>
      <c r="S74" s="64"/>
      <c r="T74" s="7"/>
      <c r="U74" s="10" t="s">
        <v>136</v>
      </c>
    </row>
    <row r="75" spans="2:21" ht="24">
      <c r="B75" s="11" t="s">
        <v>0</v>
      </c>
      <c r="C75" s="110" t="s">
        <v>119</v>
      </c>
      <c r="D75" s="111"/>
      <c r="E75" s="112"/>
      <c r="F75" s="118" t="s">
        <v>120</v>
      </c>
      <c r="G75" s="119"/>
      <c r="H75" s="116" t="s">
        <v>121</v>
      </c>
      <c r="I75" s="117"/>
      <c r="J75" s="116" t="s">
        <v>122</v>
      </c>
      <c r="K75" s="117"/>
      <c r="L75" s="134"/>
      <c r="M75" s="11"/>
      <c r="N75" s="13"/>
      <c r="O75" s="14" t="s">
        <v>2</v>
      </c>
      <c r="P75" s="12"/>
      <c r="Q75" s="12"/>
      <c r="R75" s="110" t="s">
        <v>124</v>
      </c>
      <c r="S75" s="112"/>
      <c r="T75" s="110" t="s">
        <v>125</v>
      </c>
      <c r="U75" s="112"/>
    </row>
    <row r="76" spans="2:21" ht="48" customHeight="1">
      <c r="B76" s="15" t="s">
        <v>3</v>
      </c>
      <c r="C76" s="113"/>
      <c r="D76" s="114"/>
      <c r="E76" s="115"/>
      <c r="F76" s="120"/>
      <c r="G76" s="121"/>
      <c r="H76" s="122" t="s">
        <v>4</v>
      </c>
      <c r="I76" s="123"/>
      <c r="J76" s="124" t="s">
        <v>115</v>
      </c>
      <c r="K76" s="123"/>
      <c r="L76" s="142" t="s">
        <v>123</v>
      </c>
      <c r="M76" s="142" t="s">
        <v>149</v>
      </c>
      <c r="N76" s="17" t="s">
        <v>5</v>
      </c>
      <c r="O76" s="18" t="s">
        <v>6</v>
      </c>
      <c r="P76" s="19" t="s">
        <v>7</v>
      </c>
      <c r="Q76" s="20" t="s">
        <v>128</v>
      </c>
      <c r="R76" s="113"/>
      <c r="S76" s="115"/>
      <c r="T76" s="113"/>
      <c r="U76" s="115"/>
    </row>
    <row r="77" spans="2:21" ht="48">
      <c r="B77" s="21" t="s">
        <v>8</v>
      </c>
      <c r="C77" s="125" t="s">
        <v>129</v>
      </c>
      <c r="D77" s="19" t="s">
        <v>9</v>
      </c>
      <c r="E77" s="22" t="s">
        <v>104</v>
      </c>
      <c r="F77" s="125" t="s">
        <v>129</v>
      </c>
      <c r="G77" s="19" t="s">
        <v>9</v>
      </c>
      <c r="H77" s="125" t="s">
        <v>129</v>
      </c>
      <c r="I77" s="23" t="s">
        <v>9</v>
      </c>
      <c r="J77" s="125" t="s">
        <v>129</v>
      </c>
      <c r="K77" s="24" t="s">
        <v>9</v>
      </c>
      <c r="L77" s="127" t="s">
        <v>126</v>
      </c>
      <c r="M77" s="125" t="s">
        <v>127</v>
      </c>
      <c r="N77" s="125" t="s">
        <v>129</v>
      </c>
      <c r="O77" s="23" t="s">
        <v>9</v>
      </c>
      <c r="P77" s="25" t="s">
        <v>116</v>
      </c>
      <c r="Q77" s="20" t="s">
        <v>10</v>
      </c>
      <c r="R77" s="125" t="s">
        <v>129</v>
      </c>
      <c r="S77" s="26" t="s">
        <v>9</v>
      </c>
      <c r="T77" s="125" t="s">
        <v>129</v>
      </c>
      <c r="U77" s="27" t="s">
        <v>9</v>
      </c>
    </row>
    <row r="78" spans="2:21" ht="48">
      <c r="B78" s="29" t="s">
        <v>1</v>
      </c>
      <c r="C78" s="126"/>
      <c r="D78" s="30" t="s">
        <v>133</v>
      </c>
      <c r="E78" s="16" t="s">
        <v>11</v>
      </c>
      <c r="F78" s="126"/>
      <c r="G78" s="30" t="s">
        <v>133</v>
      </c>
      <c r="H78" s="126"/>
      <c r="I78" s="31" t="s">
        <v>134</v>
      </c>
      <c r="J78" s="126"/>
      <c r="K78" s="32" t="s">
        <v>134</v>
      </c>
      <c r="L78" s="115"/>
      <c r="M78" s="126"/>
      <c r="N78" s="126"/>
      <c r="O78" s="31" t="s">
        <v>106</v>
      </c>
      <c r="P78" s="33" t="s">
        <v>117</v>
      </c>
      <c r="Q78" s="33" t="s">
        <v>114</v>
      </c>
      <c r="R78" s="126"/>
      <c r="S78" s="30" t="s">
        <v>130</v>
      </c>
      <c r="T78" s="126"/>
      <c r="U78" s="34" t="s">
        <v>130</v>
      </c>
    </row>
    <row r="79" spans="1:21" ht="24">
      <c r="A79" s="2">
        <v>16114</v>
      </c>
      <c r="B79" s="73" t="s">
        <v>105</v>
      </c>
      <c r="C79" s="63">
        <v>228</v>
      </c>
      <c r="D79" s="64">
        <f>ROUND(C79/A79*1000,1)</f>
        <v>14.1</v>
      </c>
      <c r="E79" s="65">
        <v>25</v>
      </c>
      <c r="F79" s="74">
        <v>147</v>
      </c>
      <c r="G79" s="67">
        <f>ROUND(F79/A79*1000,1)</f>
        <v>9.1</v>
      </c>
      <c r="H79" s="68">
        <v>7</v>
      </c>
      <c r="I79" s="69">
        <f>ROUND(H79/C79*1000,1)</f>
        <v>30.7</v>
      </c>
      <c r="J79" s="68">
        <v>3</v>
      </c>
      <c r="K79" s="139">
        <f>ROUND(J79/C79*1000,1)</f>
        <v>13.2</v>
      </c>
      <c r="L79" s="68">
        <v>10</v>
      </c>
      <c r="M79" s="138">
        <v>5</v>
      </c>
      <c r="N79" s="79">
        <v>9</v>
      </c>
      <c r="O79" s="69">
        <f>ROUND(N79/C79*1000,1)</f>
        <v>39.5</v>
      </c>
      <c r="P79" s="68">
        <v>6</v>
      </c>
      <c r="Q79" s="71">
        <f>N79-P79</f>
        <v>3</v>
      </c>
      <c r="R79" s="63">
        <v>111</v>
      </c>
      <c r="S79" s="69">
        <f>ROUND(R79/A79*1000,1)</f>
        <v>6.9</v>
      </c>
      <c r="T79" s="63">
        <v>3</v>
      </c>
      <c r="U79" s="109">
        <f>ROUND(T79/A79*1000,2)</f>
        <v>0.19</v>
      </c>
    </row>
    <row r="80" spans="1:21" ht="24">
      <c r="A80" s="2">
        <v>4566</v>
      </c>
      <c r="B80" s="72" t="s">
        <v>55</v>
      </c>
      <c r="C80" s="63">
        <v>62</v>
      </c>
      <c r="D80" s="64">
        <f>ROUND(C80/A80*1000,1)</f>
        <v>13.6</v>
      </c>
      <c r="E80" s="65">
        <v>6</v>
      </c>
      <c r="F80" s="66">
        <v>40</v>
      </c>
      <c r="G80" s="67">
        <f>ROUND(F80/A80*1000,1)</f>
        <v>8.8</v>
      </c>
      <c r="H80" s="68">
        <v>0</v>
      </c>
      <c r="I80" s="69">
        <f>ROUND(H80/C80*1000,1)</f>
        <v>0</v>
      </c>
      <c r="J80" s="68">
        <v>0</v>
      </c>
      <c r="K80" s="94">
        <f aca="true" t="shared" si="0" ref="K80:K135">ROUND(J80/C80*1000,1)</f>
        <v>0</v>
      </c>
      <c r="L80" s="68">
        <v>1</v>
      </c>
      <c r="M80" s="71">
        <v>0</v>
      </c>
      <c r="N80" s="79">
        <v>0</v>
      </c>
      <c r="O80" s="69">
        <f>ROUND(N80/C80*1000,1)</f>
        <v>0</v>
      </c>
      <c r="P80" s="68">
        <v>0</v>
      </c>
      <c r="Q80" s="71">
        <f>N80-P80</f>
        <v>0</v>
      </c>
      <c r="R80" s="63">
        <v>28</v>
      </c>
      <c r="S80" s="69">
        <f>ROUND(R80/A80*1000,1)</f>
        <v>6.1</v>
      </c>
      <c r="T80" s="63">
        <v>0</v>
      </c>
      <c r="U80" s="109">
        <f>ROUND(T80/A80*1000,2)</f>
        <v>0</v>
      </c>
    </row>
    <row r="81" spans="1:21" ht="24">
      <c r="A81" s="2">
        <v>8825</v>
      </c>
      <c r="B81" s="72" t="s">
        <v>56</v>
      </c>
      <c r="C81" s="63">
        <v>113</v>
      </c>
      <c r="D81" s="64">
        <f>ROUND(C81/A81*1000,1)</f>
        <v>12.8</v>
      </c>
      <c r="E81" s="65">
        <v>5</v>
      </c>
      <c r="F81" s="66">
        <v>85</v>
      </c>
      <c r="G81" s="67">
        <f>ROUND(F81/A81*1000,1)</f>
        <v>9.6</v>
      </c>
      <c r="H81" s="68">
        <v>2</v>
      </c>
      <c r="I81" s="69">
        <f>ROUND(H81/C81*1000,1)</f>
        <v>17.7</v>
      </c>
      <c r="J81" s="68">
        <v>2</v>
      </c>
      <c r="K81" s="94">
        <f t="shared" si="0"/>
        <v>17.7</v>
      </c>
      <c r="L81" s="68">
        <v>3</v>
      </c>
      <c r="M81" s="71">
        <v>1</v>
      </c>
      <c r="N81" s="68">
        <v>3</v>
      </c>
      <c r="O81" s="69">
        <f>ROUND(N81/C81*1000,1)</f>
        <v>26.5</v>
      </c>
      <c r="P81" s="68">
        <v>1</v>
      </c>
      <c r="Q81" s="71">
        <f>N81-P81</f>
        <v>2</v>
      </c>
      <c r="R81" s="63">
        <v>61</v>
      </c>
      <c r="S81" s="69">
        <f>ROUND(R81/A81*1000,1)</f>
        <v>6.9</v>
      </c>
      <c r="T81" s="63">
        <v>4</v>
      </c>
      <c r="U81" s="109">
        <f>ROUND(T81/A81*1000,2)</f>
        <v>0.45</v>
      </c>
    </row>
    <row r="82" spans="1:21" ht="24">
      <c r="A82" s="2">
        <v>6850</v>
      </c>
      <c r="B82" s="72" t="s">
        <v>57</v>
      </c>
      <c r="C82" s="63">
        <v>102</v>
      </c>
      <c r="D82" s="64">
        <f>ROUND(C82/A82*1000,1)</f>
        <v>14.9</v>
      </c>
      <c r="E82" s="65">
        <v>6</v>
      </c>
      <c r="F82" s="66">
        <v>58</v>
      </c>
      <c r="G82" s="67">
        <f>ROUND(F82/A82*1000,1)</f>
        <v>8.5</v>
      </c>
      <c r="H82" s="68">
        <v>2</v>
      </c>
      <c r="I82" s="69">
        <f aca="true" t="shared" si="1" ref="I82:I135">ROUND(H82/C82*1000,1)</f>
        <v>19.6</v>
      </c>
      <c r="J82" s="68">
        <v>2</v>
      </c>
      <c r="K82" s="94">
        <f t="shared" si="0"/>
        <v>19.6</v>
      </c>
      <c r="L82" s="68">
        <v>2</v>
      </c>
      <c r="M82" s="71">
        <v>3</v>
      </c>
      <c r="N82" s="68">
        <v>4</v>
      </c>
      <c r="O82" s="69">
        <f>ROUND(N82/C82*1000,1)</f>
        <v>39.2</v>
      </c>
      <c r="P82" s="68">
        <v>2</v>
      </c>
      <c r="Q82" s="71">
        <f>N82-P82</f>
        <v>2</v>
      </c>
      <c r="R82" s="63">
        <v>42</v>
      </c>
      <c r="S82" s="69">
        <f>ROUND(R82/A82*1000,1)</f>
        <v>6.1</v>
      </c>
      <c r="T82" s="63">
        <v>6</v>
      </c>
      <c r="U82" s="109">
        <f>ROUND(T82/A82*1000,2)</f>
        <v>0.88</v>
      </c>
    </row>
    <row r="83" spans="1:21" ht="24">
      <c r="A83" s="2">
        <v>5381</v>
      </c>
      <c r="B83" s="73" t="s">
        <v>58</v>
      </c>
      <c r="C83" s="63">
        <v>79</v>
      </c>
      <c r="D83" s="64">
        <f>ROUND(C83/A83*1000,1)</f>
        <v>14.7</v>
      </c>
      <c r="E83" s="65">
        <v>2</v>
      </c>
      <c r="F83" s="74">
        <v>42</v>
      </c>
      <c r="G83" s="67">
        <f>ROUND(F83/A83*1000,1)</f>
        <v>7.8</v>
      </c>
      <c r="H83" s="68">
        <v>1</v>
      </c>
      <c r="I83" s="69">
        <f t="shared" si="1"/>
        <v>12.7</v>
      </c>
      <c r="J83" s="68">
        <v>0</v>
      </c>
      <c r="K83" s="94">
        <f t="shared" si="0"/>
        <v>0</v>
      </c>
      <c r="L83" s="68">
        <v>3</v>
      </c>
      <c r="M83" s="71">
        <v>2</v>
      </c>
      <c r="N83" s="68">
        <v>2</v>
      </c>
      <c r="O83" s="69">
        <f>ROUND(N83/C83*1000,1)</f>
        <v>25.3</v>
      </c>
      <c r="P83" s="68">
        <v>2</v>
      </c>
      <c r="Q83" s="71">
        <f>N83-P83</f>
        <v>0</v>
      </c>
      <c r="R83" s="63">
        <v>28</v>
      </c>
      <c r="S83" s="69">
        <f>ROUND(R83/A83*1000,1)</f>
        <v>5.2</v>
      </c>
      <c r="T83" s="63">
        <v>4</v>
      </c>
      <c r="U83" s="109">
        <f>ROUND(T83/A83*1000,2)</f>
        <v>0.74</v>
      </c>
    </row>
    <row r="84" spans="2:21" ht="15" customHeight="1">
      <c r="B84" s="72"/>
      <c r="C84" s="63"/>
      <c r="D84" s="64"/>
      <c r="E84" s="65"/>
      <c r="F84" s="66"/>
      <c r="G84" s="67"/>
      <c r="H84" s="68"/>
      <c r="I84" s="69"/>
      <c r="J84" s="68"/>
      <c r="K84" s="94"/>
      <c r="L84" s="68"/>
      <c r="M84" s="71"/>
      <c r="N84" s="68"/>
      <c r="O84" s="69" t="s">
        <v>1</v>
      </c>
      <c r="P84" s="68"/>
      <c r="Q84" s="71" t="s">
        <v>1</v>
      </c>
      <c r="R84" s="63"/>
      <c r="S84" s="69"/>
      <c r="T84" s="63"/>
      <c r="U84" s="109"/>
    </row>
    <row r="85" spans="1:21" ht="24">
      <c r="A85" s="2">
        <v>10001</v>
      </c>
      <c r="B85" s="72" t="s">
        <v>59</v>
      </c>
      <c r="C85" s="63">
        <v>127</v>
      </c>
      <c r="D85" s="64">
        <f>ROUND(C85/A85*1000,1)</f>
        <v>12.7</v>
      </c>
      <c r="E85" s="65">
        <v>9</v>
      </c>
      <c r="F85" s="66">
        <v>97</v>
      </c>
      <c r="G85" s="67">
        <f>ROUND(F85/A85*1000,1)</f>
        <v>9.7</v>
      </c>
      <c r="H85" s="68">
        <v>1</v>
      </c>
      <c r="I85" s="69">
        <f t="shared" si="1"/>
        <v>7.9</v>
      </c>
      <c r="J85" s="68">
        <v>1</v>
      </c>
      <c r="K85" s="94">
        <f t="shared" si="0"/>
        <v>7.9</v>
      </c>
      <c r="L85" s="68">
        <v>1</v>
      </c>
      <c r="M85" s="71">
        <v>5</v>
      </c>
      <c r="N85" s="68">
        <v>2</v>
      </c>
      <c r="O85" s="69">
        <f>ROUND(N85/C85*1000,1)</f>
        <v>15.7</v>
      </c>
      <c r="P85" s="68">
        <v>2</v>
      </c>
      <c r="Q85" s="71">
        <f>N85-P85</f>
        <v>0</v>
      </c>
      <c r="R85" s="63">
        <v>67</v>
      </c>
      <c r="S85" s="69">
        <f>ROUND(R85/A85*1000,1)</f>
        <v>6.7</v>
      </c>
      <c r="T85" s="63">
        <v>2</v>
      </c>
      <c r="U85" s="109">
        <f>ROUND(T85/A85*1000,2)</f>
        <v>0.2</v>
      </c>
    </row>
    <row r="86" spans="1:21" ht="24">
      <c r="A86" s="2">
        <v>20553</v>
      </c>
      <c r="B86" s="72" t="s">
        <v>60</v>
      </c>
      <c r="C86" s="63">
        <v>304</v>
      </c>
      <c r="D86" s="64">
        <f>ROUND(C86/A86*1000,1)</f>
        <v>14.8</v>
      </c>
      <c r="E86" s="65">
        <v>12</v>
      </c>
      <c r="F86" s="66">
        <v>205</v>
      </c>
      <c r="G86" s="67">
        <f>ROUND(F86/A86*1000,1)</f>
        <v>10</v>
      </c>
      <c r="H86" s="68">
        <v>5</v>
      </c>
      <c r="I86" s="69">
        <f t="shared" si="1"/>
        <v>16.4</v>
      </c>
      <c r="J86" s="68">
        <v>2</v>
      </c>
      <c r="K86" s="94">
        <f t="shared" si="0"/>
        <v>6.6</v>
      </c>
      <c r="L86" s="68">
        <v>7</v>
      </c>
      <c r="M86" s="71">
        <v>8</v>
      </c>
      <c r="N86" s="68">
        <v>3</v>
      </c>
      <c r="O86" s="69">
        <f>ROUND(N86/C86*1000,1)</f>
        <v>9.9</v>
      </c>
      <c r="P86" s="68">
        <v>1</v>
      </c>
      <c r="Q86" s="71">
        <f>N86-P86</f>
        <v>2</v>
      </c>
      <c r="R86" s="63">
        <v>199</v>
      </c>
      <c r="S86" s="69">
        <f>ROUND(R86/A86*1000,1)</f>
        <v>9.7</v>
      </c>
      <c r="T86" s="63">
        <v>17</v>
      </c>
      <c r="U86" s="109">
        <f>ROUND(T86/A86*1000,2)</f>
        <v>0.83</v>
      </c>
    </row>
    <row r="87" spans="1:21" ht="24">
      <c r="A87" s="2">
        <v>11829</v>
      </c>
      <c r="B87" s="73" t="s">
        <v>61</v>
      </c>
      <c r="C87" s="63">
        <v>138</v>
      </c>
      <c r="D87" s="64">
        <f>ROUND(C87/A87*1000,1)</f>
        <v>11.7</v>
      </c>
      <c r="E87" s="65">
        <v>16</v>
      </c>
      <c r="F87" s="74">
        <v>122</v>
      </c>
      <c r="G87" s="67">
        <f>ROUND(F87/A87*1000,1)</f>
        <v>10.3</v>
      </c>
      <c r="H87" s="68">
        <v>2</v>
      </c>
      <c r="I87" s="69">
        <f>ROUND(H87/C87*1000,1)</f>
        <v>14.5</v>
      </c>
      <c r="J87" s="68">
        <v>2</v>
      </c>
      <c r="K87" s="94">
        <f t="shared" si="0"/>
        <v>14.5</v>
      </c>
      <c r="L87" s="68">
        <v>5</v>
      </c>
      <c r="M87" s="71">
        <v>0</v>
      </c>
      <c r="N87" s="68">
        <v>4</v>
      </c>
      <c r="O87" s="69">
        <f>ROUND(N87/C87*1000,1)</f>
        <v>29</v>
      </c>
      <c r="P87" s="68">
        <v>3</v>
      </c>
      <c r="Q87" s="71">
        <f>N87-P87</f>
        <v>1</v>
      </c>
      <c r="R87" s="63">
        <v>77</v>
      </c>
      <c r="S87" s="69">
        <f>ROUND(R87/A87*1000,1)</f>
        <v>6.5</v>
      </c>
      <c r="T87" s="63">
        <v>2</v>
      </c>
      <c r="U87" s="109">
        <f>ROUND(T87/A87*1000,2)</f>
        <v>0.17</v>
      </c>
    </row>
    <row r="88" spans="1:21" ht="24">
      <c r="A88" s="2">
        <v>5376</v>
      </c>
      <c r="B88" s="73" t="s">
        <v>62</v>
      </c>
      <c r="C88" s="63">
        <v>75</v>
      </c>
      <c r="D88" s="64">
        <f>ROUND(C88/A88*1000,1)</f>
        <v>14</v>
      </c>
      <c r="E88" s="65">
        <v>3</v>
      </c>
      <c r="F88" s="74">
        <v>43</v>
      </c>
      <c r="G88" s="67">
        <f>ROUND(F88/A88*1000,1)</f>
        <v>8</v>
      </c>
      <c r="H88" s="68">
        <v>1</v>
      </c>
      <c r="I88" s="69">
        <f t="shared" si="1"/>
        <v>13.3</v>
      </c>
      <c r="J88" s="68">
        <v>1</v>
      </c>
      <c r="K88" s="94">
        <f t="shared" si="0"/>
        <v>13.3</v>
      </c>
      <c r="L88" s="68">
        <v>5</v>
      </c>
      <c r="M88" s="71">
        <v>3</v>
      </c>
      <c r="N88" s="68">
        <v>4</v>
      </c>
      <c r="O88" s="69">
        <f>ROUND(N88/C88*1000,1)</f>
        <v>53.3</v>
      </c>
      <c r="P88" s="68">
        <v>3</v>
      </c>
      <c r="Q88" s="71">
        <f>N88-P88</f>
        <v>1</v>
      </c>
      <c r="R88" s="63">
        <v>36</v>
      </c>
      <c r="S88" s="69">
        <f>ROUND(R88/A88*1000,1)</f>
        <v>6.7</v>
      </c>
      <c r="T88" s="63">
        <v>2</v>
      </c>
      <c r="U88" s="109">
        <f>ROUND(T88/A88*1000,2)</f>
        <v>0.37</v>
      </c>
    </row>
    <row r="89" spans="1:21" ht="24">
      <c r="A89" s="2">
        <v>17367</v>
      </c>
      <c r="B89" s="73" t="s">
        <v>63</v>
      </c>
      <c r="C89" s="63">
        <v>211</v>
      </c>
      <c r="D89" s="64">
        <f>ROUND(C89/A89*1000,1)</f>
        <v>12.1</v>
      </c>
      <c r="E89" s="65">
        <v>19</v>
      </c>
      <c r="F89" s="74">
        <v>169</v>
      </c>
      <c r="G89" s="67">
        <f>ROUND(F89/A89*1000,1)</f>
        <v>9.7</v>
      </c>
      <c r="H89" s="68">
        <v>2</v>
      </c>
      <c r="I89" s="69">
        <f t="shared" si="1"/>
        <v>9.5</v>
      </c>
      <c r="J89" s="68">
        <v>2</v>
      </c>
      <c r="K89" s="94">
        <f t="shared" si="0"/>
        <v>9.5</v>
      </c>
      <c r="L89" s="68">
        <v>5</v>
      </c>
      <c r="M89" s="71">
        <v>4</v>
      </c>
      <c r="N89" s="68">
        <v>2</v>
      </c>
      <c r="O89" s="69">
        <f>ROUND(N89/C89*1000,1)</f>
        <v>9.5</v>
      </c>
      <c r="P89" s="68">
        <v>1</v>
      </c>
      <c r="Q89" s="71">
        <f>N89-P89</f>
        <v>1</v>
      </c>
      <c r="R89" s="63">
        <v>107</v>
      </c>
      <c r="S89" s="69">
        <f>ROUND(R89/A89*1000,1)</f>
        <v>6.2</v>
      </c>
      <c r="T89" s="63">
        <v>6</v>
      </c>
      <c r="U89" s="109">
        <f>ROUND(T89/A89*1000,2)</f>
        <v>0.35</v>
      </c>
    </row>
    <row r="90" spans="2:21" ht="15" customHeight="1">
      <c r="B90" s="73"/>
      <c r="C90" s="63"/>
      <c r="D90" s="64"/>
      <c r="E90" s="65"/>
      <c r="F90" s="74"/>
      <c r="G90" s="67"/>
      <c r="H90" s="68"/>
      <c r="I90" s="69"/>
      <c r="J90" s="68"/>
      <c r="K90" s="94"/>
      <c r="L90" s="68"/>
      <c r="M90" s="71"/>
      <c r="N90" s="68"/>
      <c r="O90" s="69" t="s">
        <v>1</v>
      </c>
      <c r="P90" s="68"/>
      <c r="Q90" s="71" t="s">
        <v>1</v>
      </c>
      <c r="R90" s="63"/>
      <c r="S90" s="69"/>
      <c r="T90" s="63"/>
      <c r="U90" s="109"/>
    </row>
    <row r="91" spans="1:21" ht="24">
      <c r="A91" s="2">
        <v>9227</v>
      </c>
      <c r="B91" s="73" t="s">
        <v>64</v>
      </c>
      <c r="C91" s="63">
        <v>118</v>
      </c>
      <c r="D91" s="64">
        <f>ROUND(C91/A91*1000,1)</f>
        <v>12.8</v>
      </c>
      <c r="E91" s="65">
        <v>12</v>
      </c>
      <c r="F91" s="74">
        <v>99</v>
      </c>
      <c r="G91" s="67">
        <f>ROUND(F91/A91*1000,1)</f>
        <v>10.7</v>
      </c>
      <c r="H91" s="68">
        <v>2</v>
      </c>
      <c r="I91" s="69">
        <f t="shared" si="1"/>
        <v>16.9</v>
      </c>
      <c r="J91" s="68">
        <v>1</v>
      </c>
      <c r="K91" s="94">
        <f t="shared" si="0"/>
        <v>8.5</v>
      </c>
      <c r="L91" s="68">
        <v>3</v>
      </c>
      <c r="M91" s="71">
        <v>0</v>
      </c>
      <c r="N91" s="68">
        <v>4</v>
      </c>
      <c r="O91" s="69">
        <f>ROUND(N91/C91*1000,1)</f>
        <v>33.9</v>
      </c>
      <c r="P91" s="68">
        <v>3</v>
      </c>
      <c r="Q91" s="71">
        <f>N91-P91</f>
        <v>1</v>
      </c>
      <c r="R91" s="63">
        <v>79</v>
      </c>
      <c r="S91" s="69">
        <f>ROUND(R91/A91*1000,1)</f>
        <v>8.6</v>
      </c>
      <c r="T91" s="63">
        <v>5</v>
      </c>
      <c r="U91" s="109">
        <f>ROUND(T91/A91*1000,2)</f>
        <v>0.54</v>
      </c>
    </row>
    <row r="92" spans="1:21" ht="24">
      <c r="A92" s="2">
        <v>14857</v>
      </c>
      <c r="B92" s="73" t="s">
        <v>65</v>
      </c>
      <c r="C92" s="63">
        <v>191</v>
      </c>
      <c r="D92" s="64">
        <f>ROUND(C92/A92*1000,1)</f>
        <v>12.9</v>
      </c>
      <c r="E92" s="65">
        <v>17</v>
      </c>
      <c r="F92" s="74">
        <v>136</v>
      </c>
      <c r="G92" s="67">
        <f>ROUND(F92/A92*1000,1)</f>
        <v>9.2</v>
      </c>
      <c r="H92" s="68">
        <v>4</v>
      </c>
      <c r="I92" s="69">
        <f t="shared" si="1"/>
        <v>20.9</v>
      </c>
      <c r="J92" s="68">
        <v>3</v>
      </c>
      <c r="K92" s="94">
        <f t="shared" si="0"/>
        <v>15.7</v>
      </c>
      <c r="L92" s="68">
        <v>9</v>
      </c>
      <c r="M92" s="71">
        <v>1</v>
      </c>
      <c r="N92" s="68">
        <v>8</v>
      </c>
      <c r="O92" s="69">
        <f>ROUND(N92/C92*1000,1)</f>
        <v>41.9</v>
      </c>
      <c r="P92" s="68">
        <v>6</v>
      </c>
      <c r="Q92" s="71">
        <f>N92-P92</f>
        <v>2</v>
      </c>
      <c r="R92" s="63">
        <v>96</v>
      </c>
      <c r="S92" s="69">
        <f>ROUND(R92/A92*1000,1)</f>
        <v>6.5</v>
      </c>
      <c r="T92" s="63">
        <v>6</v>
      </c>
      <c r="U92" s="109">
        <f>ROUND(T92/A92*1000,2)</f>
        <v>0.4</v>
      </c>
    </row>
    <row r="93" spans="1:21" ht="24">
      <c r="A93" s="2">
        <v>8517</v>
      </c>
      <c r="B93" s="73" t="s">
        <v>66</v>
      </c>
      <c r="C93" s="63">
        <v>111</v>
      </c>
      <c r="D93" s="64">
        <f>ROUND(C93/A93*1000,1)</f>
        <v>13</v>
      </c>
      <c r="E93" s="65">
        <v>5</v>
      </c>
      <c r="F93" s="74">
        <v>84</v>
      </c>
      <c r="G93" s="67">
        <f>ROUND(F93/A93*1000,1)</f>
        <v>9.9</v>
      </c>
      <c r="H93" s="68">
        <v>2</v>
      </c>
      <c r="I93" s="69">
        <f t="shared" si="1"/>
        <v>18</v>
      </c>
      <c r="J93" s="68">
        <v>2</v>
      </c>
      <c r="K93" s="94">
        <f t="shared" si="0"/>
        <v>18</v>
      </c>
      <c r="L93" s="68">
        <v>3</v>
      </c>
      <c r="M93" s="71">
        <v>3</v>
      </c>
      <c r="N93" s="68">
        <v>2</v>
      </c>
      <c r="O93" s="69">
        <f>ROUND(N93/C93*1000,1)</f>
        <v>18</v>
      </c>
      <c r="P93" s="68">
        <v>1</v>
      </c>
      <c r="Q93" s="71">
        <f>N93-P93</f>
        <v>1</v>
      </c>
      <c r="R93" s="63">
        <v>53</v>
      </c>
      <c r="S93" s="69">
        <f>ROUND(R93/A93*1000,1)</f>
        <v>6.2</v>
      </c>
      <c r="T93" s="63">
        <v>3</v>
      </c>
      <c r="U93" s="109">
        <f>ROUND(T93/A93*1000,2)</f>
        <v>0.35</v>
      </c>
    </row>
    <row r="94" spans="1:21" ht="24">
      <c r="A94" s="2">
        <v>11307</v>
      </c>
      <c r="B94" s="73" t="s">
        <v>67</v>
      </c>
      <c r="C94" s="63">
        <v>198</v>
      </c>
      <c r="D94" s="64">
        <f>ROUND(C94/A94*1000,1)</f>
        <v>17.5</v>
      </c>
      <c r="E94" s="65">
        <v>8</v>
      </c>
      <c r="F94" s="74">
        <v>102</v>
      </c>
      <c r="G94" s="67">
        <f>ROUND(F94/A94*1000,1)</f>
        <v>9</v>
      </c>
      <c r="H94" s="68">
        <v>2</v>
      </c>
      <c r="I94" s="69">
        <f t="shared" si="1"/>
        <v>10.1</v>
      </c>
      <c r="J94" s="68">
        <v>1</v>
      </c>
      <c r="K94" s="94">
        <f t="shared" si="0"/>
        <v>5.1</v>
      </c>
      <c r="L94" s="68">
        <v>10</v>
      </c>
      <c r="M94" s="71">
        <v>2</v>
      </c>
      <c r="N94" s="68">
        <v>6</v>
      </c>
      <c r="O94" s="69">
        <f>ROUND(N94/C94*1000,1)</f>
        <v>30.3</v>
      </c>
      <c r="P94" s="68">
        <v>5</v>
      </c>
      <c r="Q94" s="71">
        <f>N94-P94</f>
        <v>1</v>
      </c>
      <c r="R94" s="63">
        <v>79</v>
      </c>
      <c r="S94" s="69">
        <f>ROUND(R94/A94*1000,1)</f>
        <v>7</v>
      </c>
      <c r="T94" s="63">
        <v>5</v>
      </c>
      <c r="U94" s="109">
        <f>ROUND(T94/A94*1000,2)</f>
        <v>0.44</v>
      </c>
    </row>
    <row r="95" spans="1:21" ht="24">
      <c r="A95" s="2">
        <v>11042</v>
      </c>
      <c r="B95" s="73" t="s">
        <v>68</v>
      </c>
      <c r="C95" s="63">
        <v>139</v>
      </c>
      <c r="D95" s="64">
        <f>ROUND(C95/A95*1000,1)</f>
        <v>12.6</v>
      </c>
      <c r="E95" s="65">
        <v>14</v>
      </c>
      <c r="F95" s="74">
        <v>123</v>
      </c>
      <c r="G95" s="67">
        <f>ROUND(F95/A95*1000,1)</f>
        <v>11.1</v>
      </c>
      <c r="H95" s="68">
        <v>1</v>
      </c>
      <c r="I95" s="69">
        <f t="shared" si="1"/>
        <v>7.2</v>
      </c>
      <c r="J95" s="68">
        <v>0</v>
      </c>
      <c r="K95" s="94">
        <f t="shared" si="0"/>
        <v>0</v>
      </c>
      <c r="L95" s="68">
        <v>6</v>
      </c>
      <c r="M95" s="71">
        <v>2</v>
      </c>
      <c r="N95" s="68">
        <v>3</v>
      </c>
      <c r="O95" s="69">
        <f>ROUND(N95/C95*1000,1)</f>
        <v>21.6</v>
      </c>
      <c r="P95" s="68">
        <v>3</v>
      </c>
      <c r="Q95" s="71">
        <f>N95-P95</f>
        <v>0</v>
      </c>
      <c r="R95" s="63">
        <v>78</v>
      </c>
      <c r="S95" s="69">
        <f>ROUND(R95/A95*1000,1)</f>
        <v>7.1</v>
      </c>
      <c r="T95" s="63">
        <v>3</v>
      </c>
      <c r="U95" s="109">
        <f>ROUND(T95/A95*1000,2)</f>
        <v>0.27</v>
      </c>
    </row>
    <row r="96" spans="2:21" ht="15" customHeight="1">
      <c r="B96" s="73"/>
      <c r="C96" s="63"/>
      <c r="D96" s="64"/>
      <c r="E96" s="65"/>
      <c r="F96" s="74"/>
      <c r="G96" s="67"/>
      <c r="H96" s="68"/>
      <c r="I96" s="69"/>
      <c r="J96" s="68"/>
      <c r="K96" s="94"/>
      <c r="L96" s="68"/>
      <c r="M96" s="71"/>
      <c r="N96" s="68"/>
      <c r="O96" s="69" t="s">
        <v>1</v>
      </c>
      <c r="P96" s="68"/>
      <c r="Q96" s="71" t="s">
        <v>1</v>
      </c>
      <c r="R96" s="63"/>
      <c r="S96" s="69"/>
      <c r="T96" s="63"/>
      <c r="U96" s="109"/>
    </row>
    <row r="97" spans="1:21" ht="24">
      <c r="A97" s="2">
        <v>9223</v>
      </c>
      <c r="B97" s="73" t="s">
        <v>69</v>
      </c>
      <c r="C97" s="63">
        <v>107</v>
      </c>
      <c r="D97" s="64">
        <f>ROUND(C97/A97*1000,1)</f>
        <v>11.6</v>
      </c>
      <c r="E97" s="65">
        <v>7</v>
      </c>
      <c r="F97" s="74">
        <v>75</v>
      </c>
      <c r="G97" s="67">
        <f>ROUND(F97/A97*1000,1)</f>
        <v>8.1</v>
      </c>
      <c r="H97" s="68">
        <v>2</v>
      </c>
      <c r="I97" s="69">
        <f t="shared" si="1"/>
        <v>18.7</v>
      </c>
      <c r="J97" s="68">
        <v>1</v>
      </c>
      <c r="K97" s="94">
        <f t="shared" si="0"/>
        <v>9.3</v>
      </c>
      <c r="L97" s="68">
        <v>12</v>
      </c>
      <c r="M97" s="71">
        <v>1</v>
      </c>
      <c r="N97" s="68">
        <v>8</v>
      </c>
      <c r="O97" s="69">
        <f>ROUND(N97/C97*1000,1)</f>
        <v>74.8</v>
      </c>
      <c r="P97" s="68">
        <v>7</v>
      </c>
      <c r="Q97" s="71">
        <f>N97-P97</f>
        <v>1</v>
      </c>
      <c r="R97" s="63">
        <v>84</v>
      </c>
      <c r="S97" s="69">
        <f>ROUND(R97/A97*1000,1)</f>
        <v>9.1</v>
      </c>
      <c r="T97" s="63">
        <v>2</v>
      </c>
      <c r="U97" s="109">
        <f>ROUND(T97/A97*1000,2)</f>
        <v>0.22</v>
      </c>
    </row>
    <row r="98" spans="1:21" ht="24">
      <c r="A98" s="2">
        <v>21939</v>
      </c>
      <c r="B98" s="75" t="s">
        <v>70</v>
      </c>
      <c r="C98" s="63">
        <v>292</v>
      </c>
      <c r="D98" s="64">
        <f>ROUND(C98/A98*1000,1)</f>
        <v>13.3</v>
      </c>
      <c r="E98" s="65">
        <v>21</v>
      </c>
      <c r="F98" s="74">
        <v>236</v>
      </c>
      <c r="G98" s="67">
        <f>ROUND(F98/A98*1000,1)</f>
        <v>10.8</v>
      </c>
      <c r="H98" s="68">
        <v>8</v>
      </c>
      <c r="I98" s="69">
        <f t="shared" si="1"/>
        <v>27.4</v>
      </c>
      <c r="J98" s="68">
        <v>2</v>
      </c>
      <c r="K98" s="94">
        <f t="shared" si="0"/>
        <v>6.8</v>
      </c>
      <c r="L98" s="68">
        <v>16</v>
      </c>
      <c r="M98" s="71">
        <v>5</v>
      </c>
      <c r="N98" s="68">
        <v>7</v>
      </c>
      <c r="O98" s="69">
        <f>ROUND(N98/C98*1000,1)</f>
        <v>24</v>
      </c>
      <c r="P98" s="68">
        <v>5</v>
      </c>
      <c r="Q98" s="71">
        <f>N98-P98</f>
        <v>2</v>
      </c>
      <c r="R98" s="63">
        <v>175</v>
      </c>
      <c r="S98" s="69">
        <f>ROUND(R98/A98*1000,1)</f>
        <v>8</v>
      </c>
      <c r="T98" s="63">
        <v>11</v>
      </c>
      <c r="U98" s="109">
        <f>ROUND(T98/A98*1000,2)</f>
        <v>0.5</v>
      </c>
    </row>
    <row r="99" spans="1:21" ht="24">
      <c r="A99" s="2">
        <v>17639</v>
      </c>
      <c r="B99" s="75" t="s">
        <v>71</v>
      </c>
      <c r="C99" s="63">
        <v>253</v>
      </c>
      <c r="D99" s="64">
        <f>ROUND(C99/A99*1000,1)</f>
        <v>14.3</v>
      </c>
      <c r="E99" s="65">
        <v>20</v>
      </c>
      <c r="F99" s="74">
        <v>164</v>
      </c>
      <c r="G99" s="67">
        <f>ROUND(F99/A99*1000,1)</f>
        <v>9.3</v>
      </c>
      <c r="H99" s="68">
        <v>5</v>
      </c>
      <c r="I99" s="69">
        <f t="shared" si="1"/>
        <v>19.8</v>
      </c>
      <c r="J99" s="68">
        <v>3</v>
      </c>
      <c r="K99" s="94">
        <f t="shared" si="0"/>
        <v>11.9</v>
      </c>
      <c r="L99" s="68">
        <v>13</v>
      </c>
      <c r="M99" s="71">
        <v>7</v>
      </c>
      <c r="N99" s="68">
        <v>13</v>
      </c>
      <c r="O99" s="69">
        <f>ROUND(N99/C99*1000,1)</f>
        <v>51.4</v>
      </c>
      <c r="P99" s="68">
        <v>11</v>
      </c>
      <c r="Q99" s="71">
        <f>N99-P99</f>
        <v>2</v>
      </c>
      <c r="R99" s="63">
        <v>160</v>
      </c>
      <c r="S99" s="69">
        <f>ROUND(R99/A99*1000,1)</f>
        <v>9.1</v>
      </c>
      <c r="T99" s="63">
        <v>15</v>
      </c>
      <c r="U99" s="109">
        <f>ROUND(T99/A99*1000,2)</f>
        <v>0.85</v>
      </c>
    </row>
    <row r="100" spans="1:21" ht="24">
      <c r="A100" s="2">
        <v>18572</v>
      </c>
      <c r="B100" s="72" t="s">
        <v>72</v>
      </c>
      <c r="C100" s="63">
        <v>254</v>
      </c>
      <c r="D100" s="64">
        <f>ROUND(C100/A100*1000,1)</f>
        <v>13.7</v>
      </c>
      <c r="E100" s="65">
        <v>13</v>
      </c>
      <c r="F100" s="66">
        <v>162</v>
      </c>
      <c r="G100" s="67">
        <f>ROUND(F100/A100*1000,1)</f>
        <v>8.7</v>
      </c>
      <c r="H100" s="68">
        <v>6</v>
      </c>
      <c r="I100" s="69">
        <f t="shared" si="1"/>
        <v>23.6</v>
      </c>
      <c r="J100" s="68">
        <v>5</v>
      </c>
      <c r="K100" s="94">
        <f t="shared" si="0"/>
        <v>19.7</v>
      </c>
      <c r="L100" s="68">
        <v>14</v>
      </c>
      <c r="M100" s="71">
        <v>5</v>
      </c>
      <c r="N100" s="68">
        <v>13</v>
      </c>
      <c r="O100" s="69">
        <f>ROUND(N100/C100*1000,1)</f>
        <v>51.2</v>
      </c>
      <c r="P100" s="68">
        <v>8</v>
      </c>
      <c r="Q100" s="71">
        <f>N100-P100</f>
        <v>5</v>
      </c>
      <c r="R100" s="63">
        <v>126</v>
      </c>
      <c r="S100" s="69">
        <f>ROUND(R100/A100*1000,1)</f>
        <v>6.8</v>
      </c>
      <c r="T100" s="63">
        <v>10</v>
      </c>
      <c r="U100" s="109">
        <f>ROUND(T100/A100*1000,2)</f>
        <v>0.54</v>
      </c>
    </row>
    <row r="101" spans="1:21" ht="24">
      <c r="A101" s="2">
        <v>8959</v>
      </c>
      <c r="B101" s="72" t="s">
        <v>73</v>
      </c>
      <c r="C101" s="63">
        <v>113</v>
      </c>
      <c r="D101" s="64">
        <f>ROUND(C101/A101*1000,1)</f>
        <v>12.6</v>
      </c>
      <c r="E101" s="65">
        <v>12</v>
      </c>
      <c r="F101" s="66">
        <v>94</v>
      </c>
      <c r="G101" s="67">
        <f>ROUND(F101/A101*1000,1)</f>
        <v>10.5</v>
      </c>
      <c r="H101" s="68">
        <v>1</v>
      </c>
      <c r="I101" s="69">
        <f t="shared" si="1"/>
        <v>8.8</v>
      </c>
      <c r="J101" s="68">
        <v>1</v>
      </c>
      <c r="K101" s="94">
        <f t="shared" si="0"/>
        <v>8.8</v>
      </c>
      <c r="L101" s="68">
        <v>9</v>
      </c>
      <c r="M101" s="71">
        <v>5</v>
      </c>
      <c r="N101" s="68">
        <v>2</v>
      </c>
      <c r="O101" s="69">
        <f>ROUND(N101/C101*1000,1)</f>
        <v>17.7</v>
      </c>
      <c r="P101" s="68">
        <v>2</v>
      </c>
      <c r="Q101" s="71">
        <f>N101-P101</f>
        <v>0</v>
      </c>
      <c r="R101" s="63">
        <v>72</v>
      </c>
      <c r="S101" s="69">
        <f>ROUND(R101/A101*1000,1)</f>
        <v>8</v>
      </c>
      <c r="T101" s="63">
        <v>2</v>
      </c>
      <c r="U101" s="109">
        <f>ROUND(T101/A101*1000,2)</f>
        <v>0.22</v>
      </c>
    </row>
    <row r="102" spans="2:21" ht="15" customHeight="1">
      <c r="B102" s="72"/>
      <c r="C102" s="63"/>
      <c r="D102" s="64"/>
      <c r="E102" s="65"/>
      <c r="F102" s="66"/>
      <c r="G102" s="67"/>
      <c r="H102" s="68"/>
      <c r="I102" s="69" t="s">
        <v>1</v>
      </c>
      <c r="J102" s="68"/>
      <c r="K102" s="94"/>
      <c r="L102" s="68"/>
      <c r="M102" s="71"/>
      <c r="N102" s="68"/>
      <c r="O102" s="69" t="s">
        <v>1</v>
      </c>
      <c r="P102" s="68"/>
      <c r="Q102" s="71" t="s">
        <v>1</v>
      </c>
      <c r="R102" s="63"/>
      <c r="S102" s="69"/>
      <c r="T102" s="63"/>
      <c r="U102" s="109"/>
    </row>
    <row r="103" spans="1:21" ht="24">
      <c r="A103" s="2">
        <v>4717</v>
      </c>
      <c r="B103" s="72" t="s">
        <v>74</v>
      </c>
      <c r="C103" s="63">
        <v>75</v>
      </c>
      <c r="D103" s="64">
        <f>ROUND(C103/A103*1000,1)</f>
        <v>15.9</v>
      </c>
      <c r="E103" s="65">
        <v>4</v>
      </c>
      <c r="F103" s="66">
        <v>52</v>
      </c>
      <c r="G103" s="67">
        <f>ROUND(F103/A103*1000,1)</f>
        <v>11</v>
      </c>
      <c r="H103" s="68">
        <v>3</v>
      </c>
      <c r="I103" s="69">
        <f t="shared" si="1"/>
        <v>40</v>
      </c>
      <c r="J103" s="68">
        <v>3</v>
      </c>
      <c r="K103" s="94">
        <f t="shared" si="0"/>
        <v>40</v>
      </c>
      <c r="L103" s="68">
        <v>1</v>
      </c>
      <c r="M103" s="71">
        <v>1</v>
      </c>
      <c r="N103" s="68">
        <v>1</v>
      </c>
      <c r="O103" s="69">
        <f>ROUND(N103/C103*1000,1)</f>
        <v>13.3</v>
      </c>
      <c r="P103" s="68">
        <v>0</v>
      </c>
      <c r="Q103" s="71">
        <f>N103-P103</f>
        <v>1</v>
      </c>
      <c r="R103" s="63">
        <v>39</v>
      </c>
      <c r="S103" s="69">
        <f>ROUND(R103/A103*1000,1)</f>
        <v>8.3</v>
      </c>
      <c r="T103" s="63">
        <v>4</v>
      </c>
      <c r="U103" s="109">
        <f>ROUND(T103/A103*1000,2)</f>
        <v>0.85</v>
      </c>
    </row>
    <row r="104" spans="1:21" ht="24">
      <c r="A104" s="2">
        <v>10129</v>
      </c>
      <c r="B104" s="72" t="s">
        <v>75</v>
      </c>
      <c r="C104" s="63">
        <v>144</v>
      </c>
      <c r="D104" s="64">
        <f>ROUND(C104/A104*1000,1)</f>
        <v>14.2</v>
      </c>
      <c r="E104" s="65">
        <v>8</v>
      </c>
      <c r="F104" s="66">
        <v>99</v>
      </c>
      <c r="G104" s="67">
        <f>ROUND(F104/A104*1000,1)</f>
        <v>9.8</v>
      </c>
      <c r="H104" s="68">
        <v>5</v>
      </c>
      <c r="I104" s="69">
        <f t="shared" si="1"/>
        <v>34.7</v>
      </c>
      <c r="J104" s="68">
        <v>1</v>
      </c>
      <c r="K104" s="94">
        <f t="shared" si="0"/>
        <v>6.9</v>
      </c>
      <c r="L104" s="68">
        <v>4</v>
      </c>
      <c r="M104" s="71">
        <v>2</v>
      </c>
      <c r="N104" s="68">
        <v>4</v>
      </c>
      <c r="O104" s="69">
        <f>ROUND(N104/C104*1000,1)</f>
        <v>27.8</v>
      </c>
      <c r="P104" s="68">
        <v>3</v>
      </c>
      <c r="Q104" s="71">
        <f>N104-P104</f>
        <v>1</v>
      </c>
      <c r="R104" s="63">
        <v>69</v>
      </c>
      <c r="S104" s="69">
        <f>ROUND(R104/A104*1000,1)</f>
        <v>6.8</v>
      </c>
      <c r="T104" s="63">
        <v>8</v>
      </c>
      <c r="U104" s="109">
        <f>ROUND(T104/A104*1000,2)</f>
        <v>0.79</v>
      </c>
    </row>
    <row r="105" spans="1:21" ht="24">
      <c r="A105" s="2">
        <v>12150</v>
      </c>
      <c r="B105" s="73" t="s">
        <v>76</v>
      </c>
      <c r="C105" s="63">
        <v>177</v>
      </c>
      <c r="D105" s="64">
        <f>ROUND(C105/A105*1000,1)</f>
        <v>14.6</v>
      </c>
      <c r="E105" s="65">
        <v>13</v>
      </c>
      <c r="F105" s="74">
        <v>103</v>
      </c>
      <c r="G105" s="67">
        <f>ROUND(F105/A105*1000,1)</f>
        <v>8.5</v>
      </c>
      <c r="H105" s="68">
        <v>5</v>
      </c>
      <c r="I105" s="69">
        <f t="shared" si="1"/>
        <v>28.2</v>
      </c>
      <c r="J105" s="68">
        <v>3</v>
      </c>
      <c r="K105" s="94">
        <f t="shared" si="0"/>
        <v>16.9</v>
      </c>
      <c r="L105" s="68">
        <v>7</v>
      </c>
      <c r="M105" s="71">
        <v>4</v>
      </c>
      <c r="N105" s="68">
        <v>3</v>
      </c>
      <c r="O105" s="69">
        <f>ROUND(N105/C105*1000,1)</f>
        <v>16.9</v>
      </c>
      <c r="P105" s="68">
        <v>1</v>
      </c>
      <c r="Q105" s="71">
        <f>N105-P105</f>
        <v>2</v>
      </c>
      <c r="R105" s="63">
        <v>85</v>
      </c>
      <c r="S105" s="69">
        <f>ROUND(R105/A105*1000,1)</f>
        <v>7</v>
      </c>
      <c r="T105" s="63">
        <v>12</v>
      </c>
      <c r="U105" s="109">
        <f>ROUND(T105/A105*1000,2)</f>
        <v>0.99</v>
      </c>
    </row>
    <row r="106" spans="1:21" ht="24">
      <c r="A106" s="2">
        <v>8198</v>
      </c>
      <c r="B106" s="72" t="s">
        <v>77</v>
      </c>
      <c r="C106" s="63">
        <v>93</v>
      </c>
      <c r="D106" s="64">
        <f>ROUND(C106/A106*1000,1)</f>
        <v>11.3</v>
      </c>
      <c r="E106" s="65">
        <v>7</v>
      </c>
      <c r="F106" s="66">
        <v>81</v>
      </c>
      <c r="G106" s="67">
        <f>ROUND(F106/A106*1000,1)</f>
        <v>9.9</v>
      </c>
      <c r="H106" s="68">
        <v>4</v>
      </c>
      <c r="I106" s="69">
        <f t="shared" si="1"/>
        <v>43</v>
      </c>
      <c r="J106" s="68">
        <v>3</v>
      </c>
      <c r="K106" s="94">
        <f t="shared" si="0"/>
        <v>32.3</v>
      </c>
      <c r="L106" s="68">
        <v>6</v>
      </c>
      <c r="M106" s="71">
        <v>4</v>
      </c>
      <c r="N106" s="68">
        <v>6</v>
      </c>
      <c r="O106" s="69">
        <f>ROUND(N106/C106*1000,1)</f>
        <v>64.5</v>
      </c>
      <c r="P106" s="68">
        <v>3</v>
      </c>
      <c r="Q106" s="71">
        <f>N106-P106</f>
        <v>3</v>
      </c>
      <c r="R106" s="63">
        <v>54</v>
      </c>
      <c r="S106" s="69">
        <f>ROUND(R106/A106*1000,1)</f>
        <v>6.6</v>
      </c>
      <c r="T106" s="63">
        <v>3</v>
      </c>
      <c r="U106" s="109">
        <f>ROUND(T106/A106*1000,2)</f>
        <v>0.37</v>
      </c>
    </row>
    <row r="107" spans="1:21" ht="24">
      <c r="A107" s="2">
        <v>9929</v>
      </c>
      <c r="B107" s="72" t="s">
        <v>78</v>
      </c>
      <c r="C107" s="63">
        <v>132</v>
      </c>
      <c r="D107" s="64">
        <f>ROUND(C107/A107*1000,1)</f>
        <v>13.3</v>
      </c>
      <c r="E107" s="65">
        <v>8</v>
      </c>
      <c r="F107" s="66">
        <v>90</v>
      </c>
      <c r="G107" s="67">
        <f>ROUND(F107/A107*1000,1)</f>
        <v>9.1</v>
      </c>
      <c r="H107" s="68">
        <v>1</v>
      </c>
      <c r="I107" s="69">
        <f t="shared" si="1"/>
        <v>7.6</v>
      </c>
      <c r="J107" s="68">
        <v>1</v>
      </c>
      <c r="K107" s="94">
        <f t="shared" si="0"/>
        <v>7.6</v>
      </c>
      <c r="L107" s="68">
        <v>4</v>
      </c>
      <c r="M107" s="71">
        <v>2</v>
      </c>
      <c r="N107" s="79">
        <v>3</v>
      </c>
      <c r="O107" s="69">
        <f>ROUND(N107/C107*1000,1)</f>
        <v>22.7</v>
      </c>
      <c r="P107" s="68">
        <v>3</v>
      </c>
      <c r="Q107" s="71">
        <f>N107-P107</f>
        <v>0</v>
      </c>
      <c r="R107" s="63">
        <v>68</v>
      </c>
      <c r="S107" s="69">
        <f>ROUND(R107/A107*1000,1)</f>
        <v>6.8</v>
      </c>
      <c r="T107" s="63">
        <v>12</v>
      </c>
      <c r="U107" s="109">
        <f>ROUND(T107/A107*1000,2)</f>
        <v>1.21</v>
      </c>
    </row>
    <row r="108" spans="2:21" ht="15" customHeight="1">
      <c r="B108" s="72"/>
      <c r="C108" s="63"/>
      <c r="D108" s="64"/>
      <c r="E108" s="65"/>
      <c r="F108" s="66"/>
      <c r="G108" s="67"/>
      <c r="H108" s="68"/>
      <c r="I108" s="69" t="s">
        <v>1</v>
      </c>
      <c r="J108" s="68"/>
      <c r="K108" s="140"/>
      <c r="L108" s="68"/>
      <c r="M108" s="71"/>
      <c r="N108" s="68"/>
      <c r="O108" s="69" t="s">
        <v>1</v>
      </c>
      <c r="P108" s="68"/>
      <c r="Q108" s="71" t="s">
        <v>1</v>
      </c>
      <c r="R108" s="63"/>
      <c r="S108" s="69"/>
      <c r="T108" s="63"/>
      <c r="U108" s="109"/>
    </row>
    <row r="109" spans="1:21" ht="24">
      <c r="A109" s="2">
        <v>7068</v>
      </c>
      <c r="B109" s="72" t="s">
        <v>110</v>
      </c>
      <c r="C109" s="63">
        <v>90</v>
      </c>
      <c r="D109" s="64">
        <f>ROUND(C109/A109*1000,1)</f>
        <v>12.7</v>
      </c>
      <c r="E109" s="65">
        <v>10</v>
      </c>
      <c r="F109" s="66">
        <v>76</v>
      </c>
      <c r="G109" s="67">
        <f>ROUND(F109/A109*1000,1)</f>
        <v>10.8</v>
      </c>
      <c r="H109" s="68">
        <v>3</v>
      </c>
      <c r="I109" s="69">
        <f t="shared" si="1"/>
        <v>33.3</v>
      </c>
      <c r="J109" s="68">
        <v>2</v>
      </c>
      <c r="K109" s="94">
        <f t="shared" si="0"/>
        <v>22.2</v>
      </c>
      <c r="L109" s="68">
        <v>4</v>
      </c>
      <c r="M109" s="71">
        <v>5</v>
      </c>
      <c r="N109" s="79">
        <v>3</v>
      </c>
      <c r="O109" s="69">
        <f>ROUND(N109/C109*1000,1)</f>
        <v>33.3</v>
      </c>
      <c r="P109" s="68">
        <v>2</v>
      </c>
      <c r="Q109" s="71">
        <f>N109-P109</f>
        <v>1</v>
      </c>
      <c r="R109" s="63">
        <v>46</v>
      </c>
      <c r="S109" s="69">
        <f>ROUND(R109/A109*1000,1)</f>
        <v>6.5</v>
      </c>
      <c r="T109" s="63">
        <v>7</v>
      </c>
      <c r="U109" s="109">
        <f>ROUND(T109/A109*1000,2)</f>
        <v>0.99</v>
      </c>
    </row>
    <row r="110" spans="1:21" ht="24">
      <c r="A110" s="2">
        <v>9353</v>
      </c>
      <c r="B110" s="73" t="s">
        <v>79</v>
      </c>
      <c r="C110" s="63">
        <v>104</v>
      </c>
      <c r="D110" s="64">
        <f>ROUND(C110/A110*1000,1)</f>
        <v>11.1</v>
      </c>
      <c r="E110" s="65">
        <v>9</v>
      </c>
      <c r="F110" s="74">
        <v>94</v>
      </c>
      <c r="G110" s="67">
        <f>ROUND(F110/A110*1000,1)</f>
        <v>10.1</v>
      </c>
      <c r="H110" s="68">
        <v>5</v>
      </c>
      <c r="I110" s="69">
        <f t="shared" si="1"/>
        <v>48.1</v>
      </c>
      <c r="J110" s="68">
        <v>3</v>
      </c>
      <c r="K110" s="94">
        <f t="shared" si="0"/>
        <v>28.8</v>
      </c>
      <c r="L110" s="68">
        <v>5</v>
      </c>
      <c r="M110" s="71">
        <v>2</v>
      </c>
      <c r="N110" s="79">
        <v>5</v>
      </c>
      <c r="O110" s="69">
        <f>ROUND(N110/C110*1000,1)</f>
        <v>48.1</v>
      </c>
      <c r="P110" s="68">
        <v>2</v>
      </c>
      <c r="Q110" s="71">
        <f>N110-P110</f>
        <v>3</v>
      </c>
      <c r="R110" s="63">
        <v>75</v>
      </c>
      <c r="S110" s="69">
        <f>ROUND(R110/A110*1000,1)</f>
        <v>8</v>
      </c>
      <c r="T110" s="63">
        <v>7</v>
      </c>
      <c r="U110" s="109">
        <f>ROUND(T110/A110*1000,2)</f>
        <v>0.75</v>
      </c>
    </row>
    <row r="111" spans="1:21" ht="24">
      <c r="A111" s="2">
        <v>11237</v>
      </c>
      <c r="B111" s="72" t="s">
        <v>80</v>
      </c>
      <c r="C111" s="63">
        <v>157</v>
      </c>
      <c r="D111" s="64">
        <f>ROUND(C111/A111*1000,1)</f>
        <v>14</v>
      </c>
      <c r="E111" s="65">
        <v>10</v>
      </c>
      <c r="F111" s="66">
        <v>99</v>
      </c>
      <c r="G111" s="67">
        <f>ROUND(F111/A111*1000,1)</f>
        <v>8.8</v>
      </c>
      <c r="H111" s="68">
        <v>5</v>
      </c>
      <c r="I111" s="69">
        <f t="shared" si="1"/>
        <v>31.8</v>
      </c>
      <c r="J111" s="68">
        <v>5</v>
      </c>
      <c r="K111" s="94">
        <f t="shared" si="0"/>
        <v>31.8</v>
      </c>
      <c r="L111" s="68">
        <v>7</v>
      </c>
      <c r="M111" s="71">
        <v>3</v>
      </c>
      <c r="N111" s="79">
        <v>6</v>
      </c>
      <c r="O111" s="69">
        <f>ROUND(N111/C111*1000,1)</f>
        <v>38.2</v>
      </c>
      <c r="P111" s="68">
        <v>3</v>
      </c>
      <c r="Q111" s="71">
        <f>N111-P111</f>
        <v>3</v>
      </c>
      <c r="R111" s="63">
        <v>102</v>
      </c>
      <c r="S111" s="69">
        <f>ROUND(R111/A111*1000,1)</f>
        <v>9.1</v>
      </c>
      <c r="T111" s="63">
        <v>1</v>
      </c>
      <c r="U111" s="109">
        <f>ROUND(T111/A111*1000,2)</f>
        <v>0.09</v>
      </c>
    </row>
    <row r="112" spans="1:21" ht="24">
      <c r="A112" s="2">
        <v>9708</v>
      </c>
      <c r="B112" s="72" t="s">
        <v>135</v>
      </c>
      <c r="C112" s="63">
        <v>133</v>
      </c>
      <c r="D112" s="64">
        <f>ROUND(C112/A112*1000,1)</f>
        <v>13.7</v>
      </c>
      <c r="E112" s="65">
        <v>4</v>
      </c>
      <c r="F112" s="66">
        <v>101</v>
      </c>
      <c r="G112" s="67">
        <f>ROUND(F112/A112*1000,1)</f>
        <v>10.4</v>
      </c>
      <c r="H112" s="68">
        <v>0</v>
      </c>
      <c r="I112" s="69">
        <f t="shared" si="1"/>
        <v>0</v>
      </c>
      <c r="J112" s="68">
        <v>0</v>
      </c>
      <c r="K112" s="94">
        <f t="shared" si="0"/>
        <v>0</v>
      </c>
      <c r="L112" s="68">
        <v>8</v>
      </c>
      <c r="M112" s="71">
        <v>1</v>
      </c>
      <c r="N112" s="79">
        <v>2</v>
      </c>
      <c r="O112" s="69">
        <f>ROUND(N112/C112*1000,1)</f>
        <v>15</v>
      </c>
      <c r="P112" s="68">
        <v>2</v>
      </c>
      <c r="Q112" s="71">
        <f>N112-P112</f>
        <v>0</v>
      </c>
      <c r="R112" s="63">
        <v>63</v>
      </c>
      <c r="S112" s="69">
        <f>ROUND(R112/A112*1000,1)</f>
        <v>6.5</v>
      </c>
      <c r="T112" s="63">
        <v>4</v>
      </c>
      <c r="U112" s="109">
        <f>ROUND(T112/A112*1000,2)</f>
        <v>0.41</v>
      </c>
    </row>
    <row r="113" spans="1:21" ht="24">
      <c r="A113" s="2">
        <v>7514</v>
      </c>
      <c r="B113" s="72" t="s">
        <v>81</v>
      </c>
      <c r="C113" s="63">
        <v>74</v>
      </c>
      <c r="D113" s="64">
        <f>ROUND(C113/A113*1000,1)</f>
        <v>9.8</v>
      </c>
      <c r="E113" s="65">
        <v>4</v>
      </c>
      <c r="F113" s="66">
        <v>88</v>
      </c>
      <c r="G113" s="67">
        <f>ROUND(F113/A113*1000,1)</f>
        <v>11.7</v>
      </c>
      <c r="H113" s="68">
        <v>1</v>
      </c>
      <c r="I113" s="69">
        <f t="shared" si="1"/>
        <v>13.5</v>
      </c>
      <c r="J113" s="68">
        <v>1</v>
      </c>
      <c r="K113" s="94">
        <f t="shared" si="0"/>
        <v>13.5</v>
      </c>
      <c r="L113" s="68">
        <v>2</v>
      </c>
      <c r="M113" s="71">
        <v>3</v>
      </c>
      <c r="N113" s="79">
        <v>3</v>
      </c>
      <c r="O113" s="69">
        <f>ROUND(N113/C113*1000,1)</f>
        <v>40.5</v>
      </c>
      <c r="P113" s="68">
        <v>2</v>
      </c>
      <c r="Q113" s="71">
        <f>N113-P113</f>
        <v>1</v>
      </c>
      <c r="R113" s="63">
        <v>49</v>
      </c>
      <c r="S113" s="69">
        <f>ROUND(R113/A113*1000,1)</f>
        <v>6.5</v>
      </c>
      <c r="T113" s="63">
        <v>3</v>
      </c>
      <c r="U113" s="109">
        <f>ROUND(T113/A113*1000,2)</f>
        <v>0.4</v>
      </c>
    </row>
    <row r="114" spans="2:21" ht="15" customHeight="1">
      <c r="B114" s="72"/>
      <c r="C114" s="63"/>
      <c r="D114" s="6"/>
      <c r="E114" s="65"/>
      <c r="F114" s="66"/>
      <c r="G114" s="62"/>
      <c r="H114" s="68"/>
      <c r="I114" s="69" t="s">
        <v>1</v>
      </c>
      <c r="J114" s="68"/>
      <c r="K114" s="140"/>
      <c r="L114" s="68"/>
      <c r="M114" s="71"/>
      <c r="N114" s="79"/>
      <c r="O114" s="69" t="s">
        <v>1</v>
      </c>
      <c r="P114" s="68"/>
      <c r="Q114" s="71" t="s">
        <v>1</v>
      </c>
      <c r="R114" s="63"/>
      <c r="S114" s="97"/>
      <c r="T114" s="63"/>
      <c r="U114" s="109"/>
    </row>
    <row r="115" spans="1:21" ht="24">
      <c r="A115" s="2">
        <v>11906</v>
      </c>
      <c r="B115" s="72" t="s">
        <v>82</v>
      </c>
      <c r="C115" s="63">
        <v>134</v>
      </c>
      <c r="D115" s="64">
        <f>ROUND(C115/A115*1000,1)</f>
        <v>11.3</v>
      </c>
      <c r="E115" s="65">
        <v>4</v>
      </c>
      <c r="F115" s="66">
        <v>126</v>
      </c>
      <c r="G115" s="67">
        <f>ROUND(F115/A115*1000,1)</f>
        <v>10.6</v>
      </c>
      <c r="H115" s="68">
        <v>0</v>
      </c>
      <c r="I115" s="69">
        <f t="shared" si="1"/>
        <v>0</v>
      </c>
      <c r="J115" s="68">
        <v>0</v>
      </c>
      <c r="K115" s="94">
        <f t="shared" si="0"/>
        <v>0</v>
      </c>
      <c r="L115" s="68">
        <v>8</v>
      </c>
      <c r="M115" s="71">
        <v>4</v>
      </c>
      <c r="N115" s="79">
        <v>5</v>
      </c>
      <c r="O115" s="69">
        <f>ROUND(N115/C115*1000,1)</f>
        <v>37.3</v>
      </c>
      <c r="P115" s="68">
        <v>5</v>
      </c>
      <c r="Q115" s="71">
        <f>N115-P115</f>
        <v>0</v>
      </c>
      <c r="R115" s="63">
        <v>75</v>
      </c>
      <c r="S115" s="69">
        <f>ROUND(R115/A115*1000,1)</f>
        <v>6.3</v>
      </c>
      <c r="T115" s="63">
        <v>7</v>
      </c>
      <c r="U115" s="109">
        <f>ROUND(T115/A115*1000,2)</f>
        <v>0.59</v>
      </c>
    </row>
    <row r="116" spans="1:21" ht="24">
      <c r="A116" s="2">
        <v>14620</v>
      </c>
      <c r="B116" s="72" t="s">
        <v>83</v>
      </c>
      <c r="C116" s="63">
        <v>182</v>
      </c>
      <c r="D116" s="64">
        <f>ROUND(C116/A116*1000,1)</f>
        <v>12.4</v>
      </c>
      <c r="E116" s="65">
        <v>15</v>
      </c>
      <c r="F116" s="66">
        <v>146</v>
      </c>
      <c r="G116" s="67">
        <f>ROUND(F116/A116*1000,1)</f>
        <v>10</v>
      </c>
      <c r="H116" s="68">
        <v>3</v>
      </c>
      <c r="I116" s="69">
        <f t="shared" si="1"/>
        <v>16.5</v>
      </c>
      <c r="J116" s="68">
        <v>1</v>
      </c>
      <c r="K116" s="94">
        <f t="shared" si="0"/>
        <v>5.5</v>
      </c>
      <c r="L116" s="68">
        <v>6</v>
      </c>
      <c r="M116" s="71">
        <v>3</v>
      </c>
      <c r="N116" s="79">
        <v>5</v>
      </c>
      <c r="O116" s="69">
        <f>ROUND(N116/C116*1000,1)</f>
        <v>27.5</v>
      </c>
      <c r="P116" s="68">
        <v>4</v>
      </c>
      <c r="Q116" s="71">
        <f>N116-P116</f>
        <v>1</v>
      </c>
      <c r="R116" s="63">
        <v>80</v>
      </c>
      <c r="S116" s="69">
        <f>ROUND(R116/A116*1000,1)</f>
        <v>5.5</v>
      </c>
      <c r="T116" s="63">
        <v>7</v>
      </c>
      <c r="U116" s="109">
        <f>ROUND(T116/A116*1000,2)</f>
        <v>0.48</v>
      </c>
    </row>
    <row r="117" spans="1:21" ht="24">
      <c r="A117" s="2">
        <v>8882</v>
      </c>
      <c r="B117" s="72" t="s">
        <v>84</v>
      </c>
      <c r="C117" s="63">
        <v>109</v>
      </c>
      <c r="D117" s="64">
        <f>ROUND(C117/A117*1000,1)</f>
        <v>12.3</v>
      </c>
      <c r="E117" s="65">
        <v>11</v>
      </c>
      <c r="F117" s="66">
        <v>92</v>
      </c>
      <c r="G117" s="67">
        <f>ROUND(F117/A117*1000,1)</f>
        <v>10.4</v>
      </c>
      <c r="H117" s="68">
        <v>0</v>
      </c>
      <c r="I117" s="69">
        <f t="shared" si="1"/>
        <v>0</v>
      </c>
      <c r="J117" s="68">
        <v>0</v>
      </c>
      <c r="K117" s="94">
        <f t="shared" si="0"/>
        <v>0</v>
      </c>
      <c r="L117" s="68">
        <v>5</v>
      </c>
      <c r="M117" s="71">
        <v>1</v>
      </c>
      <c r="N117" s="79">
        <v>5</v>
      </c>
      <c r="O117" s="69">
        <f>ROUND(N117/C117*1000,1)</f>
        <v>45.9</v>
      </c>
      <c r="P117" s="68">
        <v>5</v>
      </c>
      <c r="Q117" s="71">
        <f>N117-P117</f>
        <v>0</v>
      </c>
      <c r="R117" s="63">
        <v>58</v>
      </c>
      <c r="S117" s="69">
        <f>ROUND(R117/A117*1000,1)</f>
        <v>6.5</v>
      </c>
      <c r="T117" s="63">
        <v>5</v>
      </c>
      <c r="U117" s="109">
        <f>ROUND(T117/A117*1000,2)</f>
        <v>0.56</v>
      </c>
    </row>
    <row r="118" spans="1:21" ht="24">
      <c r="A118" s="2">
        <v>8475</v>
      </c>
      <c r="B118" s="72" t="s">
        <v>85</v>
      </c>
      <c r="C118" s="63">
        <v>128</v>
      </c>
      <c r="D118" s="64">
        <f>ROUND(C118/A118*1000,1)</f>
        <v>15.1</v>
      </c>
      <c r="E118" s="65">
        <v>6</v>
      </c>
      <c r="F118" s="66">
        <v>94</v>
      </c>
      <c r="G118" s="67">
        <f>ROUND(F118/A118*1000,1)</f>
        <v>11.1</v>
      </c>
      <c r="H118" s="68">
        <v>0</v>
      </c>
      <c r="I118" s="69">
        <f t="shared" si="1"/>
        <v>0</v>
      </c>
      <c r="J118" s="68">
        <v>0</v>
      </c>
      <c r="K118" s="94">
        <f t="shared" si="0"/>
        <v>0</v>
      </c>
      <c r="L118" s="68">
        <v>7</v>
      </c>
      <c r="M118" s="71">
        <v>1</v>
      </c>
      <c r="N118" s="79">
        <v>3</v>
      </c>
      <c r="O118" s="69">
        <f>ROUND(N118/C118*1000,1)</f>
        <v>23.4</v>
      </c>
      <c r="P118" s="68">
        <v>3</v>
      </c>
      <c r="Q118" s="71">
        <f>N118-P118</f>
        <v>0</v>
      </c>
      <c r="R118" s="63">
        <v>66</v>
      </c>
      <c r="S118" s="69">
        <f>ROUND(R118/A118*1000,1)</f>
        <v>7.8</v>
      </c>
      <c r="T118" s="63">
        <v>6</v>
      </c>
      <c r="U118" s="109">
        <f>ROUND(T118/A118*1000,2)</f>
        <v>0.71</v>
      </c>
    </row>
    <row r="119" spans="1:21" ht="24">
      <c r="A119" s="2">
        <v>21655</v>
      </c>
      <c r="B119" s="73" t="s">
        <v>86</v>
      </c>
      <c r="C119" s="63">
        <v>305</v>
      </c>
      <c r="D119" s="64">
        <f>ROUND(C119/A119*1000,1)</f>
        <v>14.1</v>
      </c>
      <c r="E119" s="65">
        <v>14</v>
      </c>
      <c r="F119" s="74">
        <v>238</v>
      </c>
      <c r="G119" s="67">
        <f>ROUND(F119/A119*1000,1)</f>
        <v>11</v>
      </c>
      <c r="H119" s="68">
        <v>5</v>
      </c>
      <c r="I119" s="69">
        <f t="shared" si="1"/>
        <v>16.4</v>
      </c>
      <c r="J119" s="68">
        <v>4</v>
      </c>
      <c r="K119" s="94">
        <f t="shared" si="0"/>
        <v>13.1</v>
      </c>
      <c r="L119" s="68">
        <v>12</v>
      </c>
      <c r="M119" s="71">
        <v>6</v>
      </c>
      <c r="N119" s="79">
        <v>10</v>
      </c>
      <c r="O119" s="69">
        <f>ROUND(N119/C119*1000,1)</f>
        <v>32.8</v>
      </c>
      <c r="P119" s="68">
        <v>7</v>
      </c>
      <c r="Q119" s="71">
        <f>N119-P119</f>
        <v>3</v>
      </c>
      <c r="R119" s="63">
        <v>185</v>
      </c>
      <c r="S119" s="69">
        <f>ROUND(R119/A119*1000,1)</f>
        <v>8.5</v>
      </c>
      <c r="T119" s="63">
        <v>16</v>
      </c>
      <c r="U119" s="109">
        <f>ROUND(T119/A119*1000,2)</f>
        <v>0.74</v>
      </c>
    </row>
    <row r="120" spans="2:21" ht="15" customHeight="1">
      <c r="B120" s="73"/>
      <c r="C120" s="63"/>
      <c r="D120" s="64"/>
      <c r="E120" s="65"/>
      <c r="F120" s="74"/>
      <c r="G120" s="67"/>
      <c r="H120" s="68"/>
      <c r="I120" s="69" t="s">
        <v>1</v>
      </c>
      <c r="J120" s="68" t="s">
        <v>1</v>
      </c>
      <c r="K120" s="140"/>
      <c r="L120" s="68"/>
      <c r="M120" s="71"/>
      <c r="N120" s="70"/>
      <c r="O120" s="69" t="s">
        <v>1</v>
      </c>
      <c r="P120" s="68"/>
      <c r="Q120" s="71" t="s">
        <v>1</v>
      </c>
      <c r="R120" s="63"/>
      <c r="S120" s="69"/>
      <c r="T120" s="63"/>
      <c r="U120" s="109"/>
    </row>
    <row r="121" spans="1:21" ht="24">
      <c r="A121" s="2">
        <v>12575</v>
      </c>
      <c r="B121" s="72" t="s">
        <v>87</v>
      </c>
      <c r="C121" s="63">
        <v>175</v>
      </c>
      <c r="D121" s="64">
        <f>ROUND(C121/A121*1000,1)</f>
        <v>13.9</v>
      </c>
      <c r="E121" s="65">
        <v>17</v>
      </c>
      <c r="F121" s="66">
        <v>142</v>
      </c>
      <c r="G121" s="67">
        <f>ROUND(F121/A121*1000,1)</f>
        <v>11.3</v>
      </c>
      <c r="H121" s="68">
        <v>3</v>
      </c>
      <c r="I121" s="69">
        <f t="shared" si="1"/>
        <v>17.1</v>
      </c>
      <c r="J121" s="68">
        <v>1</v>
      </c>
      <c r="K121" s="94">
        <f t="shared" si="0"/>
        <v>5.7</v>
      </c>
      <c r="L121" s="68">
        <v>5</v>
      </c>
      <c r="M121" s="71">
        <v>1</v>
      </c>
      <c r="N121" s="70">
        <v>4</v>
      </c>
      <c r="O121" s="69">
        <f>ROUND(N121/C121*1000,1)</f>
        <v>22.9</v>
      </c>
      <c r="P121" s="68">
        <v>3</v>
      </c>
      <c r="Q121" s="71">
        <f>N121-P121</f>
        <v>1</v>
      </c>
      <c r="R121" s="63">
        <v>87</v>
      </c>
      <c r="S121" s="69">
        <f>ROUND(R121/A121*1000,1)</f>
        <v>6.9</v>
      </c>
      <c r="T121" s="63">
        <v>3</v>
      </c>
      <c r="U121" s="109">
        <f>ROUND(T121/A121*1000,2)</f>
        <v>0.24</v>
      </c>
    </row>
    <row r="122" spans="1:21" ht="24">
      <c r="A122" s="2">
        <v>7129</v>
      </c>
      <c r="B122" s="73" t="s">
        <v>88</v>
      </c>
      <c r="C122" s="63">
        <v>100</v>
      </c>
      <c r="D122" s="64">
        <f>ROUND(C122/A122*1000,1)</f>
        <v>14</v>
      </c>
      <c r="E122" s="65">
        <v>6</v>
      </c>
      <c r="F122" s="74">
        <v>99</v>
      </c>
      <c r="G122" s="67">
        <f>ROUND(F122/A122*1000,1)</f>
        <v>13.9</v>
      </c>
      <c r="H122" s="68">
        <v>4</v>
      </c>
      <c r="I122" s="69">
        <f t="shared" si="1"/>
        <v>40</v>
      </c>
      <c r="J122" s="68">
        <v>2</v>
      </c>
      <c r="K122" s="94">
        <f t="shared" si="0"/>
        <v>20</v>
      </c>
      <c r="L122" s="68">
        <v>7</v>
      </c>
      <c r="M122" s="71">
        <v>2</v>
      </c>
      <c r="N122" s="70">
        <v>7</v>
      </c>
      <c r="O122" s="69">
        <f>ROUND(N122/C122*1000,1)</f>
        <v>70</v>
      </c>
      <c r="P122" s="68">
        <v>5</v>
      </c>
      <c r="Q122" s="71">
        <f>N122-P122</f>
        <v>2</v>
      </c>
      <c r="R122" s="63">
        <v>59</v>
      </c>
      <c r="S122" s="69">
        <f>ROUND(R122/A122*1000,1)</f>
        <v>8.3</v>
      </c>
      <c r="T122" s="63">
        <v>5</v>
      </c>
      <c r="U122" s="109">
        <f>ROUND(T122/A122*1000,2)</f>
        <v>0.7</v>
      </c>
    </row>
    <row r="123" spans="1:21" ht="24">
      <c r="A123" s="2">
        <v>7352</v>
      </c>
      <c r="B123" s="73" t="s">
        <v>89</v>
      </c>
      <c r="C123" s="63">
        <v>108</v>
      </c>
      <c r="D123" s="64">
        <f>ROUND(C123/A123*1000,1)</f>
        <v>14.7</v>
      </c>
      <c r="E123" s="65">
        <v>15</v>
      </c>
      <c r="F123" s="74">
        <v>87</v>
      </c>
      <c r="G123" s="67">
        <f>ROUND(F123/A123*1000,1)</f>
        <v>11.8</v>
      </c>
      <c r="H123" s="68">
        <v>2</v>
      </c>
      <c r="I123" s="69">
        <f t="shared" si="1"/>
        <v>18.5</v>
      </c>
      <c r="J123" s="68">
        <v>1</v>
      </c>
      <c r="K123" s="94">
        <f t="shared" si="0"/>
        <v>9.3</v>
      </c>
      <c r="L123" s="68">
        <v>3</v>
      </c>
      <c r="M123" s="71">
        <v>1</v>
      </c>
      <c r="N123" s="70">
        <v>2</v>
      </c>
      <c r="O123" s="69">
        <f>ROUND(N123/C123*1000,1)</f>
        <v>18.5</v>
      </c>
      <c r="P123" s="68">
        <v>1</v>
      </c>
      <c r="Q123" s="71">
        <f>N123-P123</f>
        <v>1</v>
      </c>
      <c r="R123" s="63">
        <v>49</v>
      </c>
      <c r="S123" s="69">
        <f>ROUND(R123/A123*1000,1)</f>
        <v>6.7</v>
      </c>
      <c r="T123" s="63">
        <v>2</v>
      </c>
      <c r="U123" s="109">
        <f>ROUND(T123/A123*1000,2)</f>
        <v>0.27</v>
      </c>
    </row>
    <row r="124" spans="1:21" ht="24">
      <c r="A124" s="2">
        <v>13316</v>
      </c>
      <c r="B124" s="73" t="s">
        <v>90</v>
      </c>
      <c r="C124" s="63">
        <v>180</v>
      </c>
      <c r="D124" s="64">
        <f>ROUND(C124/A124*1000,1)</f>
        <v>13.5</v>
      </c>
      <c r="E124" s="65">
        <v>9</v>
      </c>
      <c r="F124" s="74">
        <v>141</v>
      </c>
      <c r="G124" s="67">
        <f>ROUND(F124/A124*1000,1)</f>
        <v>10.6</v>
      </c>
      <c r="H124" s="68">
        <v>3</v>
      </c>
      <c r="I124" s="69">
        <f t="shared" si="1"/>
        <v>16.7</v>
      </c>
      <c r="J124" s="68">
        <v>1</v>
      </c>
      <c r="K124" s="94">
        <f t="shared" si="0"/>
        <v>5.6</v>
      </c>
      <c r="L124" s="68">
        <v>10</v>
      </c>
      <c r="M124" s="71">
        <v>3</v>
      </c>
      <c r="N124" s="70">
        <v>6</v>
      </c>
      <c r="O124" s="69">
        <f>ROUND(N124/C124*1000,1)</f>
        <v>33.3</v>
      </c>
      <c r="P124" s="68">
        <v>5</v>
      </c>
      <c r="Q124" s="71">
        <f>N124-P124</f>
        <v>1</v>
      </c>
      <c r="R124" s="63">
        <v>90</v>
      </c>
      <c r="S124" s="69">
        <f>ROUND(R124/A124*1000,1)</f>
        <v>6.8</v>
      </c>
      <c r="T124" s="63">
        <v>6</v>
      </c>
      <c r="U124" s="109">
        <f>ROUND(T124/A124*1000,2)</f>
        <v>0.45</v>
      </c>
    </row>
    <row r="125" spans="1:21" ht="24">
      <c r="A125" s="2">
        <v>4993</v>
      </c>
      <c r="B125" s="72" t="s">
        <v>91</v>
      </c>
      <c r="C125" s="63">
        <v>63</v>
      </c>
      <c r="D125" s="64">
        <f>ROUND(C125/A125*1000,1)</f>
        <v>12.6</v>
      </c>
      <c r="E125" s="65">
        <v>4</v>
      </c>
      <c r="F125" s="66">
        <v>44</v>
      </c>
      <c r="G125" s="67">
        <f>ROUND(F125/A125*1000,1)</f>
        <v>8.8</v>
      </c>
      <c r="H125" s="68">
        <v>1</v>
      </c>
      <c r="I125" s="69">
        <f t="shared" si="1"/>
        <v>15.9</v>
      </c>
      <c r="J125" s="68">
        <v>0</v>
      </c>
      <c r="K125" s="94">
        <f t="shared" si="0"/>
        <v>0</v>
      </c>
      <c r="L125" s="68">
        <v>3</v>
      </c>
      <c r="M125" s="71">
        <v>5</v>
      </c>
      <c r="N125" s="70">
        <v>1</v>
      </c>
      <c r="O125" s="69">
        <f>ROUND(N125/C125*1000,1)</f>
        <v>15.9</v>
      </c>
      <c r="P125" s="68">
        <v>1</v>
      </c>
      <c r="Q125" s="71">
        <f>N125-P125</f>
        <v>0</v>
      </c>
      <c r="R125" s="63">
        <v>41</v>
      </c>
      <c r="S125" s="69">
        <f>ROUND(R125/A125*1000,1)</f>
        <v>8.2</v>
      </c>
      <c r="T125" s="63">
        <v>1</v>
      </c>
      <c r="U125" s="109">
        <f>ROUND(T125/A125*1000,2)</f>
        <v>0.2</v>
      </c>
    </row>
    <row r="126" spans="2:21" ht="15" customHeight="1">
      <c r="B126" s="72"/>
      <c r="C126" s="63"/>
      <c r="D126" s="64"/>
      <c r="E126" s="65" t="s">
        <v>1</v>
      </c>
      <c r="F126" s="66"/>
      <c r="G126" s="67"/>
      <c r="H126" s="68"/>
      <c r="I126" s="69" t="s">
        <v>1</v>
      </c>
      <c r="J126" s="68"/>
      <c r="K126" s="140"/>
      <c r="L126" s="68"/>
      <c r="M126" s="71"/>
      <c r="N126" s="70"/>
      <c r="O126" s="69" t="s">
        <v>1</v>
      </c>
      <c r="P126" s="68"/>
      <c r="Q126" s="71" t="s">
        <v>1</v>
      </c>
      <c r="R126" s="63"/>
      <c r="S126" s="69"/>
      <c r="T126" s="63"/>
      <c r="U126" s="109"/>
    </row>
    <row r="127" spans="1:21" ht="24">
      <c r="A127" s="2">
        <v>7891</v>
      </c>
      <c r="B127" s="73" t="s">
        <v>92</v>
      </c>
      <c r="C127" s="63">
        <v>108</v>
      </c>
      <c r="D127" s="64">
        <f>ROUND(C127/A127*1000,1)</f>
        <v>13.7</v>
      </c>
      <c r="E127" s="65">
        <v>5</v>
      </c>
      <c r="F127" s="74">
        <v>91</v>
      </c>
      <c r="G127" s="67">
        <f>ROUND(F127/A127*1000,1)</f>
        <v>11.5</v>
      </c>
      <c r="H127" s="68">
        <v>1</v>
      </c>
      <c r="I127" s="69">
        <f t="shared" si="1"/>
        <v>9.3</v>
      </c>
      <c r="J127" s="68">
        <v>1</v>
      </c>
      <c r="K127" s="94">
        <f t="shared" si="0"/>
        <v>9.3</v>
      </c>
      <c r="L127" s="68">
        <v>7</v>
      </c>
      <c r="M127" s="71">
        <v>4</v>
      </c>
      <c r="N127" s="70">
        <v>3</v>
      </c>
      <c r="O127" s="69">
        <f>ROUND(N127/C127*1000,1)</f>
        <v>27.8</v>
      </c>
      <c r="P127" s="68">
        <v>2</v>
      </c>
      <c r="Q127" s="71">
        <f>N127-P127</f>
        <v>1</v>
      </c>
      <c r="R127" s="63">
        <v>58</v>
      </c>
      <c r="S127" s="69">
        <f>ROUND(R127/A127*1000,1)</f>
        <v>7.4</v>
      </c>
      <c r="T127" s="63">
        <v>8</v>
      </c>
      <c r="U127" s="109">
        <f>ROUND(T127/A127*1000,2)</f>
        <v>1.01</v>
      </c>
    </row>
    <row r="128" spans="1:21" ht="24">
      <c r="A128" s="2">
        <v>16615</v>
      </c>
      <c r="B128" s="73" t="s">
        <v>93</v>
      </c>
      <c r="C128" s="63">
        <v>248</v>
      </c>
      <c r="D128" s="64">
        <f>ROUND(C128/A128*1000,1)</f>
        <v>14.9</v>
      </c>
      <c r="E128" s="65">
        <v>12</v>
      </c>
      <c r="F128" s="74">
        <v>176</v>
      </c>
      <c r="G128" s="67">
        <f>ROUND(F128/A128*1000,1)</f>
        <v>10.6</v>
      </c>
      <c r="H128" s="68">
        <v>2</v>
      </c>
      <c r="I128" s="69">
        <f t="shared" si="1"/>
        <v>8.1</v>
      </c>
      <c r="J128" s="68">
        <v>1</v>
      </c>
      <c r="K128" s="94">
        <f t="shared" si="0"/>
        <v>4</v>
      </c>
      <c r="L128" s="68">
        <v>9</v>
      </c>
      <c r="M128" s="71">
        <v>2</v>
      </c>
      <c r="N128" s="70">
        <v>7</v>
      </c>
      <c r="O128" s="69">
        <f>ROUND(N128/C128*1000,1)</f>
        <v>28.2</v>
      </c>
      <c r="P128" s="68">
        <v>7</v>
      </c>
      <c r="Q128" s="71">
        <f>N128-P128</f>
        <v>0</v>
      </c>
      <c r="R128" s="63">
        <v>122</v>
      </c>
      <c r="S128" s="69">
        <f>ROUND(R128/A128*1000,1)</f>
        <v>7.3</v>
      </c>
      <c r="T128" s="63">
        <v>10</v>
      </c>
      <c r="U128" s="109">
        <f>ROUND(T128/A128*1000,2)</f>
        <v>0.6</v>
      </c>
    </row>
    <row r="129" spans="1:21" ht="24">
      <c r="A129" s="2">
        <v>7060</v>
      </c>
      <c r="B129" s="73" t="s">
        <v>94</v>
      </c>
      <c r="C129" s="63">
        <v>71</v>
      </c>
      <c r="D129" s="64">
        <f>ROUND(C129/A129*1000,1)</f>
        <v>10.1</v>
      </c>
      <c r="E129" s="65">
        <v>7</v>
      </c>
      <c r="F129" s="74">
        <v>89</v>
      </c>
      <c r="G129" s="67">
        <f>ROUND(F129/A129*1000,1)</f>
        <v>12.6</v>
      </c>
      <c r="H129" s="68">
        <v>2</v>
      </c>
      <c r="I129" s="69">
        <f t="shared" si="1"/>
        <v>28.2</v>
      </c>
      <c r="J129" s="68">
        <v>2</v>
      </c>
      <c r="K129" s="94">
        <f t="shared" si="0"/>
        <v>28.2</v>
      </c>
      <c r="L129" s="68">
        <v>1</v>
      </c>
      <c r="M129" s="71">
        <v>3</v>
      </c>
      <c r="N129" s="70">
        <v>2</v>
      </c>
      <c r="O129" s="69">
        <f>ROUND(N129/C129*1000,1)</f>
        <v>28.2</v>
      </c>
      <c r="P129" s="68">
        <v>0</v>
      </c>
      <c r="Q129" s="71">
        <f>N129-P129</f>
        <v>2</v>
      </c>
      <c r="R129" s="63">
        <v>61</v>
      </c>
      <c r="S129" s="69">
        <f>ROUND(R129/A129*1000,1)</f>
        <v>8.6</v>
      </c>
      <c r="T129" s="63">
        <v>3</v>
      </c>
      <c r="U129" s="109">
        <f>ROUND(T129/A129*1000,2)</f>
        <v>0.42</v>
      </c>
    </row>
    <row r="130" spans="1:21" ht="24">
      <c r="A130" s="2">
        <v>7761</v>
      </c>
      <c r="B130" s="73" t="s">
        <v>95</v>
      </c>
      <c r="C130" s="63">
        <v>98</v>
      </c>
      <c r="D130" s="64">
        <f>ROUND(C130/A130*1000,1)</f>
        <v>12.6</v>
      </c>
      <c r="E130" s="65">
        <v>3</v>
      </c>
      <c r="F130" s="74">
        <v>96</v>
      </c>
      <c r="G130" s="67">
        <f>ROUND(F130/A130*1000,1)</f>
        <v>12.4</v>
      </c>
      <c r="H130" s="68">
        <v>1</v>
      </c>
      <c r="I130" s="69">
        <f t="shared" si="1"/>
        <v>10.2</v>
      </c>
      <c r="J130" s="68">
        <v>1</v>
      </c>
      <c r="K130" s="94">
        <f t="shared" si="0"/>
        <v>10.2</v>
      </c>
      <c r="L130" s="68">
        <v>4</v>
      </c>
      <c r="M130" s="71">
        <v>1</v>
      </c>
      <c r="N130" s="70">
        <v>1</v>
      </c>
      <c r="O130" s="69">
        <f>ROUND(N130/C130*1000,1)</f>
        <v>10.2</v>
      </c>
      <c r="P130" s="68">
        <v>0</v>
      </c>
      <c r="Q130" s="71">
        <f>N130-P130</f>
        <v>1</v>
      </c>
      <c r="R130" s="63">
        <v>43</v>
      </c>
      <c r="S130" s="69">
        <f>ROUND(R130/A130*1000,1)</f>
        <v>5.5</v>
      </c>
      <c r="T130" s="63">
        <v>5</v>
      </c>
      <c r="U130" s="109">
        <f>ROUND(T130/A130*1000,2)</f>
        <v>0.64</v>
      </c>
    </row>
    <row r="131" spans="1:21" ht="24">
      <c r="A131" s="2">
        <v>6841</v>
      </c>
      <c r="B131" s="73" t="s">
        <v>143</v>
      </c>
      <c r="C131" s="63">
        <v>91</v>
      </c>
      <c r="D131" s="64">
        <f>ROUND(C131/A131*1000,1)</f>
        <v>13.3</v>
      </c>
      <c r="E131" s="65">
        <v>4</v>
      </c>
      <c r="F131" s="74">
        <v>77</v>
      </c>
      <c r="G131" s="67">
        <f>ROUND(F131/A131*1000,1)</f>
        <v>11.3</v>
      </c>
      <c r="H131" s="68">
        <v>2</v>
      </c>
      <c r="I131" s="69">
        <f>ROUND(H131/C131*1000,1)</f>
        <v>22</v>
      </c>
      <c r="J131" s="68">
        <v>1</v>
      </c>
      <c r="K131" s="94">
        <f>ROUND(J131/C131*1000,1)</f>
        <v>11</v>
      </c>
      <c r="L131" s="68">
        <v>6</v>
      </c>
      <c r="M131" s="71">
        <v>12</v>
      </c>
      <c r="N131" s="68">
        <v>4</v>
      </c>
      <c r="O131" s="53">
        <f>ROUND(N131/C131*1000,1)</f>
        <v>44</v>
      </c>
      <c r="P131" s="68">
        <v>3</v>
      </c>
      <c r="Q131" s="71">
        <f>N131-P131</f>
        <v>1</v>
      </c>
      <c r="R131" s="7">
        <v>42</v>
      </c>
      <c r="S131" s="69">
        <f>ROUND(R131/A131*1000,1)</f>
        <v>6.1</v>
      </c>
      <c r="T131" s="7">
        <v>5</v>
      </c>
      <c r="U131" s="107">
        <f>ROUND(T131/A131*1000,2)</f>
        <v>0.73</v>
      </c>
    </row>
    <row r="132" spans="2:21" ht="15" customHeight="1">
      <c r="B132" s="72"/>
      <c r="C132" s="63"/>
      <c r="D132" s="64"/>
      <c r="E132" s="65" t="s">
        <v>1</v>
      </c>
      <c r="F132" s="66"/>
      <c r="G132" s="67"/>
      <c r="H132" s="68"/>
      <c r="I132" s="69" t="s">
        <v>1</v>
      </c>
      <c r="J132" s="68"/>
      <c r="K132" s="140"/>
      <c r="L132" s="68"/>
      <c r="M132" s="71"/>
      <c r="N132" s="70"/>
      <c r="O132" s="69" t="s">
        <v>1</v>
      </c>
      <c r="P132" s="68"/>
      <c r="Q132" s="71" t="s">
        <v>1</v>
      </c>
      <c r="R132" s="63"/>
      <c r="S132" s="69"/>
      <c r="T132" s="63"/>
      <c r="U132" s="109"/>
    </row>
    <row r="133" spans="1:22" ht="24">
      <c r="A133" s="2">
        <v>7063</v>
      </c>
      <c r="B133" s="73" t="s">
        <v>144</v>
      </c>
      <c r="C133" s="63">
        <v>94</v>
      </c>
      <c r="D133" s="77">
        <f>ROUND(C133/A133*1000,1)</f>
        <v>13.3</v>
      </c>
      <c r="E133" s="65">
        <v>7</v>
      </c>
      <c r="F133" s="78">
        <v>72</v>
      </c>
      <c r="G133" s="67">
        <f>ROUND(F133/A133*1000,1)</f>
        <v>10.2</v>
      </c>
      <c r="H133" s="79">
        <v>3</v>
      </c>
      <c r="I133" s="69">
        <f>ROUND(H133/C133*1000,1)</f>
        <v>31.9</v>
      </c>
      <c r="J133" s="79">
        <v>3</v>
      </c>
      <c r="K133" s="140">
        <f>ROUND(J133/C133*1000,1)</f>
        <v>31.9</v>
      </c>
      <c r="L133" s="79">
        <v>8</v>
      </c>
      <c r="M133" s="71">
        <v>3</v>
      </c>
      <c r="N133" s="70">
        <v>4</v>
      </c>
      <c r="O133" s="69">
        <f>ROUND(N133/C133*1000,1)</f>
        <v>42.6</v>
      </c>
      <c r="P133" s="79">
        <v>2</v>
      </c>
      <c r="Q133" s="71">
        <f>N133-P133</f>
        <v>2</v>
      </c>
      <c r="R133" s="76">
        <v>45</v>
      </c>
      <c r="S133" s="69">
        <f>ROUND(R133/A133*1000,1)</f>
        <v>6.4</v>
      </c>
      <c r="T133" s="76">
        <v>1</v>
      </c>
      <c r="U133" s="109">
        <f>ROUND(T133/A133*1000,2)</f>
        <v>0.14</v>
      </c>
      <c r="V133" s="96"/>
    </row>
    <row r="134" spans="1:21" ht="24">
      <c r="A134" s="2">
        <v>18047</v>
      </c>
      <c r="B134" s="73" t="s">
        <v>139</v>
      </c>
      <c r="C134" s="63">
        <v>304</v>
      </c>
      <c r="D134" s="64">
        <f>ROUND(C134/A134*1000,1)</f>
        <v>16.8</v>
      </c>
      <c r="E134" s="65">
        <v>16</v>
      </c>
      <c r="F134" s="74">
        <v>193</v>
      </c>
      <c r="G134" s="67">
        <f>ROUND(F134/A134*1000,1)</f>
        <v>10.7</v>
      </c>
      <c r="H134" s="68">
        <v>4</v>
      </c>
      <c r="I134" s="69">
        <f>ROUND(H134/C134*1000,1)</f>
        <v>13.2</v>
      </c>
      <c r="J134" s="68">
        <v>2</v>
      </c>
      <c r="K134" s="94">
        <f>ROUND(J134/C134*1000,1)</f>
        <v>6.6</v>
      </c>
      <c r="L134" s="68">
        <v>11</v>
      </c>
      <c r="M134" s="71">
        <v>18</v>
      </c>
      <c r="N134" s="68">
        <v>5</v>
      </c>
      <c r="O134" s="53">
        <f>ROUND(N134/C134*1000,1)</f>
        <v>16.4</v>
      </c>
      <c r="P134" s="68">
        <v>3</v>
      </c>
      <c r="Q134" s="71">
        <f>N134-P134</f>
        <v>2</v>
      </c>
      <c r="R134" s="7">
        <v>131</v>
      </c>
      <c r="S134" s="69">
        <f>ROUND(R134/A134*1000,1)</f>
        <v>7.3</v>
      </c>
      <c r="T134" s="7">
        <v>10</v>
      </c>
      <c r="U134" s="107">
        <f>ROUND(T134/A134*1000,2)</f>
        <v>0.55</v>
      </c>
    </row>
    <row r="135" spans="1:22" ht="24">
      <c r="A135" s="2">
        <v>10357</v>
      </c>
      <c r="B135" s="75" t="s">
        <v>96</v>
      </c>
      <c r="C135" s="63">
        <v>152</v>
      </c>
      <c r="D135" s="77">
        <f>ROUND(C135/A135*1000,1)</f>
        <v>14.7</v>
      </c>
      <c r="E135" s="65">
        <v>10</v>
      </c>
      <c r="F135" s="78">
        <v>122</v>
      </c>
      <c r="G135" s="67">
        <f>ROUND(F135/A135*1000,1)</f>
        <v>11.8</v>
      </c>
      <c r="H135" s="79">
        <v>5</v>
      </c>
      <c r="I135" s="69">
        <f t="shared" si="1"/>
        <v>32.9</v>
      </c>
      <c r="J135" s="79">
        <v>4</v>
      </c>
      <c r="K135" s="140">
        <f t="shared" si="0"/>
        <v>26.3</v>
      </c>
      <c r="L135" s="79">
        <v>4</v>
      </c>
      <c r="M135" s="71">
        <v>10</v>
      </c>
      <c r="N135" s="70">
        <v>5</v>
      </c>
      <c r="O135" s="69">
        <f>ROUND(N135/C135*1000,1)</f>
        <v>32.9</v>
      </c>
      <c r="P135" s="79">
        <v>2</v>
      </c>
      <c r="Q135" s="71">
        <f>N135-P135</f>
        <v>3</v>
      </c>
      <c r="R135" s="76">
        <v>77</v>
      </c>
      <c r="S135" s="69">
        <f>ROUND(R135/A135*1000,1)</f>
        <v>7.4</v>
      </c>
      <c r="T135" s="76">
        <v>3</v>
      </c>
      <c r="U135" s="109">
        <f>ROUND(T135/A135*1000,2)</f>
        <v>0.29</v>
      </c>
      <c r="V135" s="96"/>
    </row>
    <row r="136" spans="1:22" ht="24">
      <c r="A136" s="2">
        <v>15091</v>
      </c>
      <c r="B136" s="72" t="s">
        <v>107</v>
      </c>
      <c r="C136" s="131">
        <v>249</v>
      </c>
      <c r="D136" s="77">
        <f>ROUND(C136/A136*1000,1)</f>
        <v>16.5</v>
      </c>
      <c r="E136" s="65">
        <v>20</v>
      </c>
      <c r="F136" s="78">
        <v>114</v>
      </c>
      <c r="G136" s="67">
        <f>ROUND(F136/A136*1000,1)</f>
        <v>7.6</v>
      </c>
      <c r="H136" s="79">
        <v>3</v>
      </c>
      <c r="I136" s="69">
        <f>ROUND(H136/C136*1000,1)</f>
        <v>12</v>
      </c>
      <c r="J136" s="79">
        <v>2</v>
      </c>
      <c r="K136" s="94">
        <f>ROUND(J136/C136*1000,1)</f>
        <v>8</v>
      </c>
      <c r="L136" s="79">
        <v>15</v>
      </c>
      <c r="M136" s="71">
        <v>2</v>
      </c>
      <c r="N136" s="79">
        <v>5</v>
      </c>
      <c r="O136" s="53">
        <f>ROUND(N136/C136*1000,1)</f>
        <v>20.1</v>
      </c>
      <c r="P136" s="79">
        <v>3</v>
      </c>
      <c r="Q136" s="71">
        <f>N136-P136</f>
        <v>2</v>
      </c>
      <c r="R136" s="91">
        <v>140</v>
      </c>
      <c r="S136" s="69">
        <f>ROUND(R136/A136*1000,1)</f>
        <v>9.3</v>
      </c>
      <c r="T136" s="91">
        <v>8</v>
      </c>
      <c r="U136" s="107">
        <f>ROUND(T136/A136*1000,2)</f>
        <v>0.53</v>
      </c>
      <c r="V136" s="96"/>
    </row>
    <row r="137" spans="1:21" ht="24">
      <c r="A137" s="2">
        <v>10409</v>
      </c>
      <c r="B137" s="72" t="s">
        <v>145</v>
      </c>
      <c r="C137" s="76">
        <v>149</v>
      </c>
      <c r="D137" s="77">
        <f>ROUND(C137/A137*1000,1)</f>
        <v>14.3</v>
      </c>
      <c r="E137" s="65">
        <v>12</v>
      </c>
      <c r="F137" s="78">
        <v>91</v>
      </c>
      <c r="G137" s="67">
        <f>ROUND(F137/A137*1000,1)</f>
        <v>8.7</v>
      </c>
      <c r="H137" s="79">
        <v>2</v>
      </c>
      <c r="I137" s="69">
        <f>ROUND(H137/C137*1000,1)</f>
        <v>13.4</v>
      </c>
      <c r="J137" s="79">
        <v>1</v>
      </c>
      <c r="K137" s="94">
        <f>ROUND(J137/C137*1000,1)</f>
        <v>6.7</v>
      </c>
      <c r="L137" s="79">
        <v>7</v>
      </c>
      <c r="M137" s="71">
        <v>4</v>
      </c>
      <c r="N137" s="79">
        <v>5</v>
      </c>
      <c r="O137" s="53">
        <f>ROUND(N137/C137*1000,1)</f>
        <v>33.6</v>
      </c>
      <c r="P137" s="79">
        <v>5</v>
      </c>
      <c r="Q137" s="71">
        <f>N137-P137</f>
        <v>0</v>
      </c>
      <c r="R137" s="91">
        <v>77</v>
      </c>
      <c r="S137" s="69">
        <f>ROUND(R137/A137*1000,1)</f>
        <v>7.4</v>
      </c>
      <c r="T137" s="91">
        <v>3</v>
      </c>
      <c r="U137" s="107">
        <f>ROUND(T137/A137*1000,2)</f>
        <v>0.29</v>
      </c>
    </row>
    <row r="138" spans="2:21" ht="15" customHeight="1">
      <c r="B138" s="72"/>
      <c r="C138" s="76"/>
      <c r="D138" s="77"/>
      <c r="E138" s="65" t="s">
        <v>1</v>
      </c>
      <c r="F138" s="78"/>
      <c r="G138" s="67"/>
      <c r="H138" s="79"/>
      <c r="I138" s="69" t="s">
        <v>1</v>
      </c>
      <c r="J138" s="79"/>
      <c r="K138" s="140"/>
      <c r="L138" s="79"/>
      <c r="M138" s="71"/>
      <c r="N138" s="70"/>
      <c r="O138" s="69" t="s">
        <v>1</v>
      </c>
      <c r="P138" s="79"/>
      <c r="Q138" s="71" t="s">
        <v>1</v>
      </c>
      <c r="R138" s="76"/>
      <c r="S138" s="69"/>
      <c r="T138" s="76"/>
      <c r="U138" s="109"/>
    </row>
    <row r="139" spans="1:21" ht="24">
      <c r="A139" s="2">
        <v>6637</v>
      </c>
      <c r="B139" s="72" t="s">
        <v>146</v>
      </c>
      <c r="C139" s="76">
        <v>87</v>
      </c>
      <c r="D139" s="77">
        <f>ROUND(C139/A139*1000,1)</f>
        <v>13.1</v>
      </c>
      <c r="E139" s="65">
        <v>8</v>
      </c>
      <c r="F139" s="78">
        <v>62</v>
      </c>
      <c r="G139" s="67">
        <f>ROUND(F139/A139*1000,1)</f>
        <v>9.3</v>
      </c>
      <c r="H139" s="79">
        <v>1</v>
      </c>
      <c r="I139" s="69">
        <f>ROUND(H139/C139*1000,1)</f>
        <v>11.5</v>
      </c>
      <c r="J139" s="79">
        <v>1</v>
      </c>
      <c r="K139" s="94">
        <f>ROUND(J139/C139*1000,1)</f>
        <v>11.5</v>
      </c>
      <c r="L139" s="79">
        <v>3</v>
      </c>
      <c r="M139" s="71">
        <v>0</v>
      </c>
      <c r="N139" s="79">
        <v>2</v>
      </c>
      <c r="O139" s="53">
        <f>ROUND(N139/C139*1000,1)</f>
        <v>23</v>
      </c>
      <c r="P139" s="79">
        <v>1</v>
      </c>
      <c r="Q139" s="71">
        <f>N139-P139</f>
        <v>1</v>
      </c>
      <c r="R139" s="91">
        <v>42</v>
      </c>
      <c r="S139" s="69">
        <f>ROUND(R139/A139*1000,1)</f>
        <v>6.3</v>
      </c>
      <c r="T139" s="91">
        <v>5</v>
      </c>
      <c r="U139" s="107">
        <f>ROUND(T139/A139*1000,2)</f>
        <v>0.75</v>
      </c>
    </row>
    <row r="140" spans="1:21" ht="24">
      <c r="A140" s="2">
        <v>70440</v>
      </c>
      <c r="B140" s="72" t="s">
        <v>141</v>
      </c>
      <c r="C140" s="76">
        <v>1344</v>
      </c>
      <c r="D140" s="77">
        <f>ROUND(C140/A140*1000,1)</f>
        <v>19.1</v>
      </c>
      <c r="E140" s="65">
        <v>82</v>
      </c>
      <c r="F140" s="78">
        <v>469</v>
      </c>
      <c r="G140" s="67">
        <f>ROUND(F140/A140*1000,1)</f>
        <v>6.7</v>
      </c>
      <c r="H140" s="79">
        <v>20</v>
      </c>
      <c r="I140" s="69">
        <f>ROUND(H140/C140*1000,1)</f>
        <v>14.9</v>
      </c>
      <c r="J140" s="79">
        <v>11</v>
      </c>
      <c r="K140" s="94">
        <f>ROUND(J140/C140*1000,1)</f>
        <v>8.2</v>
      </c>
      <c r="L140" s="79">
        <v>64</v>
      </c>
      <c r="M140" s="71">
        <v>10</v>
      </c>
      <c r="N140" s="79">
        <v>35</v>
      </c>
      <c r="O140" s="53">
        <f>ROUND(N140/C140*1000,1)</f>
        <v>26</v>
      </c>
      <c r="P140" s="79">
        <v>27</v>
      </c>
      <c r="Q140" s="71">
        <f>N140-P140</f>
        <v>8</v>
      </c>
      <c r="R140" s="91">
        <v>550</v>
      </c>
      <c r="S140" s="69">
        <f>ROUND(R140/A140*1000,1)</f>
        <v>7.8</v>
      </c>
      <c r="T140" s="91">
        <v>33</v>
      </c>
      <c r="U140" s="107">
        <f>ROUND(T140/A140*1000,2)</f>
        <v>0.47</v>
      </c>
    </row>
    <row r="141" spans="1:21" ht="24">
      <c r="A141" s="2">
        <v>19473</v>
      </c>
      <c r="B141" s="72" t="s">
        <v>142</v>
      </c>
      <c r="C141" s="76">
        <v>356</v>
      </c>
      <c r="D141" s="77">
        <f>ROUND(C141/A141*1000,1)</f>
        <v>18.3</v>
      </c>
      <c r="E141" s="65">
        <v>24</v>
      </c>
      <c r="F141" s="78">
        <v>166</v>
      </c>
      <c r="G141" s="67">
        <f>ROUND(F141/A141*1000,1)</f>
        <v>8.5</v>
      </c>
      <c r="H141" s="79">
        <v>4</v>
      </c>
      <c r="I141" s="69">
        <f>ROUND(H141/C141*1000,1)</f>
        <v>11.2</v>
      </c>
      <c r="J141" s="79">
        <v>3</v>
      </c>
      <c r="K141" s="94">
        <f>ROUND(J141/C141*1000,1)</f>
        <v>8.4</v>
      </c>
      <c r="L141" s="79">
        <v>13</v>
      </c>
      <c r="M141" s="71">
        <v>1</v>
      </c>
      <c r="N141" s="79">
        <v>9</v>
      </c>
      <c r="O141" s="53">
        <f>ROUND(N141/C141*1000,1)</f>
        <v>25.3</v>
      </c>
      <c r="P141" s="79">
        <v>6</v>
      </c>
      <c r="Q141" s="71">
        <f>N141-P141</f>
        <v>3</v>
      </c>
      <c r="R141" s="91">
        <v>158</v>
      </c>
      <c r="S141" s="69">
        <f>ROUND(R141/A141*1000,1)</f>
        <v>8.1</v>
      </c>
      <c r="T141" s="91">
        <v>11</v>
      </c>
      <c r="U141" s="107">
        <f>ROUND(T141/A141*1000,2)</f>
        <v>0.56</v>
      </c>
    </row>
    <row r="142" spans="1:21" ht="24">
      <c r="A142" s="2">
        <v>14894</v>
      </c>
      <c r="B142" s="72" t="s">
        <v>147</v>
      </c>
      <c r="C142" s="76">
        <v>271</v>
      </c>
      <c r="D142" s="77">
        <f>ROUND(C142/A142*1000,1)</f>
        <v>18.2</v>
      </c>
      <c r="E142" s="65">
        <v>27</v>
      </c>
      <c r="F142" s="78">
        <v>127</v>
      </c>
      <c r="G142" s="67">
        <f>ROUND(F142/A142*1000,1)</f>
        <v>8.5</v>
      </c>
      <c r="H142" s="79">
        <v>2</v>
      </c>
      <c r="I142" s="69">
        <f>ROUND(H142/C142*1000,1)</f>
        <v>7.4</v>
      </c>
      <c r="J142" s="79">
        <v>2</v>
      </c>
      <c r="K142" s="94">
        <f>ROUND(J142/C142*1000,1)</f>
        <v>7.4</v>
      </c>
      <c r="L142" s="79">
        <v>12</v>
      </c>
      <c r="M142" s="71">
        <v>4</v>
      </c>
      <c r="N142" s="79">
        <v>5</v>
      </c>
      <c r="O142" s="53">
        <f>ROUND(N142/C142*1000,1)</f>
        <v>18.5</v>
      </c>
      <c r="P142" s="79">
        <v>3</v>
      </c>
      <c r="Q142" s="71">
        <f>N142-P142</f>
        <v>2</v>
      </c>
      <c r="R142" s="91">
        <v>121</v>
      </c>
      <c r="S142" s="69">
        <f>ROUND(R142/A142*1000,1)</f>
        <v>8.1</v>
      </c>
      <c r="T142" s="91">
        <v>5</v>
      </c>
      <c r="U142" s="107">
        <f>ROUND(T142/A142*1000,2)</f>
        <v>0.34</v>
      </c>
    </row>
    <row r="143" spans="1:21" ht="24.75" thickBot="1">
      <c r="A143" s="2">
        <v>17667</v>
      </c>
      <c r="B143" s="98" t="s">
        <v>148</v>
      </c>
      <c r="C143" s="81">
        <v>246</v>
      </c>
      <c r="D143" s="82">
        <f>ROUND(C143/A143*1000,1)</f>
        <v>13.9</v>
      </c>
      <c r="E143" s="83">
        <v>15</v>
      </c>
      <c r="F143" s="99">
        <v>170</v>
      </c>
      <c r="G143" s="85">
        <f>ROUND(F143/A143*1000,1)</f>
        <v>9.6</v>
      </c>
      <c r="H143" s="86">
        <v>4</v>
      </c>
      <c r="I143" s="87">
        <f>ROUND(H143/C143*1000,1)</f>
        <v>16.3</v>
      </c>
      <c r="J143" s="86">
        <v>4</v>
      </c>
      <c r="K143" s="136">
        <f>ROUND(J143/C143*1000,1)</f>
        <v>16.3</v>
      </c>
      <c r="L143" s="86">
        <v>10</v>
      </c>
      <c r="M143" s="89">
        <v>1</v>
      </c>
      <c r="N143" s="86">
        <v>5</v>
      </c>
      <c r="O143" s="88">
        <f>ROUND(N143/C143*1000,1)</f>
        <v>20.3</v>
      </c>
      <c r="P143" s="86">
        <v>2</v>
      </c>
      <c r="Q143" s="89">
        <f>N143-P143</f>
        <v>3</v>
      </c>
      <c r="R143" s="90">
        <v>143</v>
      </c>
      <c r="S143" s="87">
        <f>ROUND(R143/A143*1000,1)</f>
        <v>8.1</v>
      </c>
      <c r="T143" s="90">
        <v>13</v>
      </c>
      <c r="U143" s="108">
        <f>ROUND(T143/A143*1000,2)</f>
        <v>0.74</v>
      </c>
    </row>
    <row r="144" spans="2:21" ht="24.75" customHeight="1">
      <c r="B144" s="100"/>
      <c r="C144" s="101"/>
      <c r="D144" s="100"/>
      <c r="E144" s="101"/>
      <c r="F144" s="102"/>
      <c r="G144" s="100"/>
      <c r="H144" s="100"/>
      <c r="I144" s="103"/>
      <c r="J144" s="100"/>
      <c r="L144" s="100"/>
      <c r="M144" s="100"/>
      <c r="N144" s="100"/>
      <c r="O144" s="104" t="s">
        <v>0</v>
      </c>
      <c r="P144" s="100"/>
      <c r="Q144" s="100"/>
      <c r="R144" s="101"/>
      <c r="S144" s="105" t="s">
        <v>1</v>
      </c>
      <c r="T144" s="101"/>
      <c r="U144" s="105" t="s">
        <v>1</v>
      </c>
    </row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</sheetData>
  <mergeCells count="34">
    <mergeCell ref="H76:I76"/>
    <mergeCell ref="J76:K76"/>
    <mergeCell ref="T77:T78"/>
    <mergeCell ref="L77:L78"/>
    <mergeCell ref="M77:M78"/>
    <mergeCell ref="N77:N78"/>
    <mergeCell ref="R77:R78"/>
    <mergeCell ref="C77:C78"/>
    <mergeCell ref="F77:F78"/>
    <mergeCell ref="H77:H78"/>
    <mergeCell ref="J77:J78"/>
    <mergeCell ref="T5:T6"/>
    <mergeCell ref="C75:E76"/>
    <mergeCell ref="F75:G76"/>
    <mergeCell ref="H75:I75"/>
    <mergeCell ref="J75:K75"/>
    <mergeCell ref="R75:S76"/>
    <mergeCell ref="T75:U76"/>
    <mergeCell ref="L5:L6"/>
    <mergeCell ref="M5:M6"/>
    <mergeCell ref="N5:N6"/>
    <mergeCell ref="R5:R6"/>
    <mergeCell ref="C5:C6"/>
    <mergeCell ref="F5:F6"/>
    <mergeCell ref="H5:H6"/>
    <mergeCell ref="J5:J6"/>
    <mergeCell ref="R3:S4"/>
    <mergeCell ref="T3:U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787401574803149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3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2007-06-13T05:45:41Z</cp:lastPrinted>
  <dcterms:created xsi:type="dcterms:W3CDTF">2000-02-15T01:29:42Z</dcterms:created>
  <dcterms:modified xsi:type="dcterms:W3CDTF">2007-06-13T06:12:27Z</dcterms:modified>
  <cp:category/>
  <cp:version/>
  <cp:contentType/>
  <cp:contentStatus/>
</cp:coreProperties>
</file>