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9015" activeTab="0"/>
  </bookViews>
  <sheets>
    <sheet name="02-1" sheetId="1" r:id="rId1"/>
  </sheets>
  <definedNames>
    <definedName name="_xlnm.Print_Area" localSheetId="0">'02-1'!$A$1:$X$108</definedName>
  </definedNames>
  <calcPr fullCalcOnLoad="1"/>
</workbook>
</file>

<file path=xl/sharedStrings.xml><?xml version="1.0" encoding="utf-8"?>
<sst xmlns="http://schemas.openxmlformats.org/spreadsheetml/2006/main" count="219" uniqueCount="109">
  <si>
    <t>周産期死亡</t>
  </si>
  <si>
    <t>　　　</t>
  </si>
  <si>
    <t>酒々井町</t>
  </si>
  <si>
    <t>印旛村</t>
  </si>
  <si>
    <t>本埜村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</si>
  <si>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</si>
  <si>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</si>
  <si>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</si>
  <si>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</si>
  <si>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</si>
  <si>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</si>
  <si>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</si>
  <si>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</si>
  <si>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</si>
  <si>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</si>
  <si>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</si>
  <si>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</si>
  <si>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</si>
  <si>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</si>
  <si>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</si>
  <si>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</si>
  <si>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保健所</t>
  </si>
  <si>
    <t>第２－１表　人口動態総覧，千葉県・保健所・市町村別</t>
  </si>
  <si>
    <t>市町村</t>
  </si>
  <si>
    <t>実数</t>
  </si>
  <si>
    <t>率</t>
  </si>
  <si>
    <t>(人口
千対)</t>
  </si>
  <si>
    <t>2500g
未満</t>
  </si>
  <si>
    <t>(再掲)</t>
  </si>
  <si>
    <t>出　　生</t>
  </si>
  <si>
    <t>新生児死亡</t>
  </si>
  <si>
    <t>自然死産</t>
  </si>
  <si>
    <t>人工死産</t>
  </si>
  <si>
    <t>後期死産</t>
  </si>
  <si>
    <t>早期新生
児死亡</t>
  </si>
  <si>
    <t>合計特殊
出生率</t>
  </si>
  <si>
    <t>(妊娠満22週以後)</t>
  </si>
  <si>
    <t>(生後１週未満)</t>
  </si>
  <si>
    <t>死　　亡</t>
  </si>
  <si>
    <t>乳児死亡</t>
  </si>
  <si>
    <t>死　　産</t>
  </si>
  <si>
    <t>婚　　姻</t>
  </si>
  <si>
    <t>離　　婚</t>
  </si>
  <si>
    <t>総数</t>
  </si>
  <si>
    <t>(出生
千対)</t>
  </si>
  <si>
    <t>(出産
千対)</t>
  </si>
  <si>
    <t>（２－１－１）</t>
  </si>
  <si>
    <t>（２－１－２）</t>
  </si>
  <si>
    <t>県計</t>
  </si>
  <si>
    <t>市部</t>
  </si>
  <si>
    <t>郡部</t>
  </si>
  <si>
    <t>（保健所）</t>
  </si>
  <si>
    <t xml:space="preserve"> </t>
  </si>
  <si>
    <t>千葉市</t>
  </si>
  <si>
    <t>市川</t>
  </si>
  <si>
    <t>松戸</t>
  </si>
  <si>
    <t>野田</t>
  </si>
  <si>
    <t>市原</t>
  </si>
  <si>
    <t>柏</t>
  </si>
  <si>
    <t>習志野</t>
  </si>
  <si>
    <t>香取</t>
  </si>
  <si>
    <t>海匝</t>
  </si>
  <si>
    <t>山武</t>
  </si>
  <si>
    <t>安房</t>
  </si>
  <si>
    <t>（市町村）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</si>
  <si>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</si>
  <si>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</si>
  <si>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</si>
  <si>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</si>
  <si>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</si>
  <si>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</si>
  <si>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</si>
  <si>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</si>
  <si>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</si>
  <si>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</si>
  <si>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</si>
  <si>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　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</si>
  <si>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</si>
  <si>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</si>
  <si>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</si>
  <si>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</si>
  <si>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</si>
  <si>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</si>
  <si>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</si>
  <si>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</si>
  <si>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</si>
  <si>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</si>
  <si>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</si>
  <si>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</si>
  <si>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</si>
  <si>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</si>
  <si>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</si>
  <si>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印旛</t>
  </si>
  <si>
    <t>長生</t>
  </si>
  <si>
    <t>夷隅</t>
  </si>
  <si>
    <t>君津</t>
  </si>
  <si>
    <t>白井市</t>
  </si>
  <si>
    <t>冨里市</t>
  </si>
  <si>
    <t>南房総市</t>
  </si>
  <si>
    <t>匝瑳市</t>
  </si>
  <si>
    <t>香取市</t>
  </si>
  <si>
    <t>山武市</t>
  </si>
  <si>
    <t>いすみ市</t>
  </si>
  <si>
    <t>横芝光町</t>
  </si>
  <si>
    <t>注１）県計の率は、平成１８年厚生労働省大臣官房統計情報部「人口動態統計」による。</t>
  </si>
  <si>
    <t>注２）合計特殊出生率の算定に用いた市町村人口は、平成１８年３月３１日「住民基本台帳人口要覧」である。</t>
  </si>
  <si>
    <t>１０／１</t>
  </si>
  <si>
    <t>鎌ケ谷市</t>
  </si>
  <si>
    <t>平成１９年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</si>
</sst>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\-#,##0;&quot;-&quot;"/>
    <numFmt numFmtId="178" formatCode="#,##0.0;\-#,##0.0;&quot;-&quot;"/>
    <numFmt numFmtId="179" formatCode="0.0"/>
  </numFmts>
  <fonts count="7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 vertical="center"/>
    </xf>
    <xf numFmtId="38" fontId="3" fillId="0" borderId="0" xfId="16" applyFont="1" applyAlignment="1">
      <alignment vertical="center"/>
    </xf>
    <xf numFmtId="38" fontId="3" fillId="0" borderId="0" xfId="16" applyFont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0" xfId="16" applyFont="1" applyAlignment="1">
      <alignment horizontal="right" vertical="center"/>
    </xf>
    <xf numFmtId="38" fontId="3" fillId="0" borderId="7" xfId="16" applyFont="1" applyBorder="1" applyAlignment="1">
      <alignment horizontal="center" vertical="center"/>
    </xf>
    <xf numFmtId="38" fontId="3" fillId="0" borderId="9" xfId="16" applyFont="1" applyBorder="1" applyAlignment="1">
      <alignment horizontal="center" vertical="center"/>
    </xf>
    <xf numFmtId="38" fontId="3" fillId="0" borderId="8" xfId="16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38" fontId="3" fillId="0" borderId="10" xfId="16" applyFont="1" applyBorder="1" applyAlignment="1">
      <alignment horizontal="center" vertical="center"/>
    </xf>
    <xf numFmtId="38" fontId="4" fillId="0" borderId="0" xfId="16" applyFont="1" applyAlignment="1">
      <alignment vertical="center"/>
    </xf>
    <xf numFmtId="176" fontId="3" fillId="0" borderId="0" xfId="16" applyNumberFormat="1" applyFont="1" applyBorder="1" applyAlignment="1">
      <alignment vertical="center"/>
    </xf>
    <xf numFmtId="176" fontId="3" fillId="0" borderId="2" xfId="16" applyNumberFormat="1" applyFont="1" applyBorder="1" applyAlignment="1">
      <alignment vertical="center"/>
    </xf>
    <xf numFmtId="176" fontId="3" fillId="0" borderId="1" xfId="16" applyNumberFormat="1" applyFont="1" applyBorder="1" applyAlignment="1">
      <alignment vertical="center"/>
    </xf>
    <xf numFmtId="176" fontId="3" fillId="0" borderId="6" xfId="16" applyNumberFormat="1" applyFont="1" applyBorder="1" applyAlignment="1">
      <alignment vertical="center"/>
    </xf>
    <xf numFmtId="176" fontId="3" fillId="0" borderId="4" xfId="16" applyNumberFormat="1" applyFont="1" applyBorder="1" applyAlignment="1">
      <alignment vertical="center"/>
    </xf>
    <xf numFmtId="40" fontId="3" fillId="0" borderId="6" xfId="16" applyNumberFormat="1" applyFont="1" applyBorder="1" applyAlignment="1">
      <alignment vertical="center"/>
    </xf>
    <xf numFmtId="40" fontId="3" fillId="0" borderId="1" xfId="16" applyNumberFormat="1" applyFont="1" applyBorder="1" applyAlignment="1">
      <alignment vertical="center"/>
    </xf>
    <xf numFmtId="40" fontId="3" fillId="0" borderId="4" xfId="16" applyNumberFormat="1" applyFont="1" applyBorder="1" applyAlignment="1">
      <alignment vertical="center"/>
    </xf>
    <xf numFmtId="40" fontId="3" fillId="0" borderId="0" xfId="16" applyNumberFormat="1" applyFont="1" applyAlignment="1">
      <alignment vertical="center"/>
    </xf>
    <xf numFmtId="40" fontId="3" fillId="0" borderId="8" xfId="16" applyNumberFormat="1" applyFont="1" applyBorder="1" applyAlignment="1">
      <alignment vertical="center"/>
    </xf>
    <xf numFmtId="40" fontId="3" fillId="0" borderId="10" xfId="16" applyNumberFormat="1" applyFont="1" applyBorder="1" applyAlignment="1">
      <alignment vertical="center"/>
    </xf>
    <xf numFmtId="177" fontId="5" fillId="0" borderId="5" xfId="0" applyNumberFormat="1" applyFont="1" applyBorder="1" applyAlignment="1">
      <alignment horizontal="right" vertical="center"/>
    </xf>
    <xf numFmtId="177" fontId="3" fillId="0" borderId="0" xfId="16" applyNumberFormat="1" applyFont="1" applyAlignment="1">
      <alignment vertical="center"/>
    </xf>
    <xf numFmtId="177" fontId="3" fillId="0" borderId="8" xfId="16" applyNumberFormat="1" applyFont="1" applyBorder="1" applyAlignment="1">
      <alignment horizontal="center" vertical="center"/>
    </xf>
    <xf numFmtId="177" fontId="3" fillId="0" borderId="10" xfId="16" applyNumberFormat="1" applyFont="1" applyBorder="1" applyAlignment="1">
      <alignment horizontal="center" vertical="center"/>
    </xf>
    <xf numFmtId="177" fontId="3" fillId="0" borderId="3" xfId="16" applyNumberFormat="1" applyFont="1" applyBorder="1" applyAlignment="1">
      <alignment vertical="center"/>
    </xf>
    <xf numFmtId="177" fontId="3" fillId="0" borderId="5" xfId="16" applyNumberFormat="1" applyFont="1" applyBorder="1" applyAlignment="1">
      <alignment vertical="center"/>
    </xf>
    <xf numFmtId="177" fontId="3" fillId="0" borderId="5" xfId="16" applyNumberFormat="1" applyFont="1" applyBorder="1" applyAlignment="1">
      <alignment horizontal="right" vertical="center"/>
    </xf>
    <xf numFmtId="177" fontId="3" fillId="0" borderId="7" xfId="16" applyNumberFormat="1" applyFont="1" applyBorder="1" applyAlignment="1">
      <alignment horizontal="right" vertical="center"/>
    </xf>
    <xf numFmtId="177" fontId="3" fillId="0" borderId="9" xfId="16" applyNumberFormat="1" applyFont="1" applyBorder="1" applyAlignment="1">
      <alignment horizontal="center" vertical="center"/>
    </xf>
    <xf numFmtId="177" fontId="3" fillId="0" borderId="4" xfId="16" applyNumberFormat="1" applyFont="1" applyBorder="1" applyAlignment="1">
      <alignment horizontal="center" vertical="center" wrapText="1"/>
    </xf>
    <xf numFmtId="177" fontId="3" fillId="0" borderId="4" xfId="16" applyNumberFormat="1" applyFont="1" applyBorder="1" applyAlignment="1">
      <alignment vertical="center"/>
    </xf>
    <xf numFmtId="177" fontId="3" fillId="0" borderId="6" xfId="16" applyNumberFormat="1" applyFont="1" applyBorder="1" applyAlignment="1">
      <alignment vertical="center"/>
    </xf>
    <xf numFmtId="177" fontId="3" fillId="0" borderId="6" xfId="16" applyNumberFormat="1" applyFont="1" applyBorder="1" applyAlignment="1">
      <alignment horizontal="right" vertical="center"/>
    </xf>
    <xf numFmtId="177" fontId="3" fillId="0" borderId="1" xfId="16" applyNumberFormat="1" applyFont="1" applyBorder="1" applyAlignment="1">
      <alignment horizontal="right" vertical="center"/>
    </xf>
    <xf numFmtId="178" fontId="3" fillId="0" borderId="0" xfId="16" applyNumberFormat="1" applyFont="1" applyAlignment="1">
      <alignment vertical="center"/>
    </xf>
    <xf numFmtId="178" fontId="3" fillId="0" borderId="9" xfId="16" applyNumberFormat="1" applyFont="1" applyBorder="1" applyAlignment="1">
      <alignment horizontal="center" vertical="center"/>
    </xf>
    <xf numFmtId="178" fontId="3" fillId="0" borderId="4" xfId="16" applyNumberFormat="1" applyFont="1" applyBorder="1" applyAlignment="1">
      <alignment vertical="center"/>
    </xf>
    <xf numFmtId="178" fontId="3" fillId="0" borderId="0" xfId="16" applyNumberFormat="1" applyFont="1" applyBorder="1" applyAlignment="1">
      <alignment vertical="center"/>
    </xf>
    <xf numFmtId="178" fontId="3" fillId="0" borderId="6" xfId="16" applyNumberFormat="1" applyFont="1" applyBorder="1" applyAlignment="1">
      <alignment vertical="center"/>
    </xf>
    <xf numFmtId="178" fontId="3" fillId="0" borderId="0" xfId="16" applyNumberFormat="1" applyFont="1" applyBorder="1" applyAlignment="1">
      <alignment horizontal="right" vertical="center"/>
    </xf>
    <xf numFmtId="178" fontId="3" fillId="0" borderId="6" xfId="16" applyNumberFormat="1" applyFont="1" applyBorder="1" applyAlignment="1">
      <alignment horizontal="right" vertical="center"/>
    </xf>
    <xf numFmtId="178" fontId="3" fillId="0" borderId="1" xfId="16" applyNumberFormat="1" applyFont="1" applyBorder="1" applyAlignment="1">
      <alignment horizontal="right" vertical="center"/>
    </xf>
    <xf numFmtId="178" fontId="3" fillId="0" borderId="8" xfId="16" applyNumberFormat="1" applyFont="1" applyBorder="1" applyAlignment="1">
      <alignment horizontal="center" vertical="center"/>
    </xf>
    <xf numFmtId="176" fontId="3" fillId="0" borderId="11" xfId="16" applyNumberFormat="1" applyFont="1" applyBorder="1" applyAlignment="1">
      <alignment vertical="center"/>
    </xf>
    <xf numFmtId="40" fontId="3" fillId="0" borderId="9" xfId="16" applyNumberFormat="1" applyFont="1" applyBorder="1" applyAlignment="1">
      <alignment vertical="center"/>
    </xf>
    <xf numFmtId="178" fontId="3" fillId="0" borderId="2" xfId="16" applyNumberFormat="1" applyFont="1" applyBorder="1" applyAlignment="1">
      <alignment horizontal="right" vertical="center"/>
    </xf>
    <xf numFmtId="38" fontId="3" fillId="0" borderId="0" xfId="16" applyFont="1" applyBorder="1" applyAlignment="1">
      <alignment horizontal="center" vertical="center" wrapText="1"/>
    </xf>
    <xf numFmtId="38" fontId="3" fillId="0" borderId="0" xfId="16" applyFont="1" applyBorder="1" applyAlignment="1">
      <alignment horizontal="center" vertical="center"/>
    </xf>
    <xf numFmtId="40" fontId="3" fillId="0" borderId="0" xfId="16" applyNumberFormat="1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38" fontId="6" fillId="0" borderId="0" xfId="16" applyFont="1" applyAlignment="1">
      <alignment vertical="center"/>
    </xf>
    <xf numFmtId="38" fontId="6" fillId="0" borderId="0" xfId="16" applyFont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38" fontId="6" fillId="0" borderId="0" xfId="16" applyNumberFormat="1" applyFont="1" applyAlignment="1">
      <alignment vertical="center"/>
    </xf>
    <xf numFmtId="38" fontId="6" fillId="0" borderId="0" xfId="16" applyNumberFormat="1" applyFont="1" applyAlignment="1">
      <alignment horizontal="center" vertical="center"/>
    </xf>
    <xf numFmtId="38" fontId="3" fillId="0" borderId="2" xfId="16" applyFont="1" applyBorder="1" applyAlignment="1">
      <alignment horizontal="center" vertical="center"/>
    </xf>
    <xf numFmtId="38" fontId="3" fillId="0" borderId="6" xfId="16" applyFont="1" applyBorder="1" applyAlignment="1">
      <alignment horizontal="center" vertical="center"/>
    </xf>
    <xf numFmtId="38" fontId="3" fillId="0" borderId="9" xfId="16" applyFont="1" applyBorder="1" applyAlignment="1">
      <alignment horizontal="center" vertical="center" wrapText="1"/>
    </xf>
    <xf numFmtId="38" fontId="3" fillId="0" borderId="8" xfId="16" applyFont="1" applyBorder="1" applyAlignment="1">
      <alignment horizontal="center" vertical="center"/>
    </xf>
    <xf numFmtId="177" fontId="3" fillId="0" borderId="8" xfId="16" applyNumberFormat="1" applyFont="1" applyBorder="1" applyAlignment="1">
      <alignment horizontal="center" vertical="center" wrapText="1" shrinkToFit="1"/>
    </xf>
    <xf numFmtId="177" fontId="3" fillId="0" borderId="10" xfId="16" applyNumberFormat="1" applyFont="1" applyBorder="1" applyAlignment="1">
      <alignment horizontal="center" vertical="center" wrapText="1" shrinkToFit="1"/>
    </xf>
    <xf numFmtId="38" fontId="3" fillId="0" borderId="8" xfId="16" applyFont="1" applyBorder="1" applyAlignment="1">
      <alignment horizontal="center" vertical="center" wrapText="1"/>
    </xf>
    <xf numFmtId="38" fontId="3" fillId="0" borderId="10" xfId="16" applyFont="1" applyBorder="1" applyAlignment="1">
      <alignment horizontal="center" vertical="center"/>
    </xf>
    <xf numFmtId="178" fontId="3" fillId="0" borderId="8" xfId="16" applyNumberFormat="1" applyFont="1" applyBorder="1" applyAlignment="1">
      <alignment horizontal="center" vertical="center" wrapText="1"/>
    </xf>
    <xf numFmtId="178" fontId="3" fillId="0" borderId="10" xfId="16" applyNumberFormat="1" applyFont="1" applyBorder="1" applyAlignment="1">
      <alignment horizontal="center" vertical="center"/>
    </xf>
    <xf numFmtId="38" fontId="3" fillId="0" borderId="12" xfId="16" applyFont="1" applyBorder="1" applyAlignment="1">
      <alignment horizontal="center" vertical="center"/>
    </xf>
    <xf numFmtId="38" fontId="3" fillId="0" borderId="13" xfId="16" applyFont="1" applyBorder="1" applyAlignment="1">
      <alignment horizontal="center" vertical="center"/>
    </xf>
    <xf numFmtId="38" fontId="3" fillId="0" borderId="14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 shrinkToFit="1"/>
    </xf>
    <xf numFmtId="38" fontId="3" fillId="0" borderId="4" xfId="16" applyFont="1" applyBorder="1" applyAlignment="1">
      <alignment horizontal="center" vertical="center" shrinkToFit="1"/>
    </xf>
    <xf numFmtId="38" fontId="3" fillId="0" borderId="7" xfId="16" applyFont="1" applyBorder="1" applyAlignment="1">
      <alignment horizontal="center" vertical="center" shrinkToFit="1"/>
    </xf>
    <xf numFmtId="38" fontId="3" fillId="0" borderId="1" xfId="16" applyFont="1" applyBorder="1" applyAlignment="1">
      <alignment horizontal="center" vertical="center" shrinkToFit="1"/>
    </xf>
    <xf numFmtId="38" fontId="3" fillId="0" borderId="3" xfId="16" applyFont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38" fontId="3" fillId="0" borderId="7" xfId="16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3" fillId="0" borderId="11" xfId="16" applyFont="1" applyBorder="1" applyAlignment="1">
      <alignment horizontal="center" vertical="center"/>
    </xf>
    <xf numFmtId="38" fontId="3" fillId="0" borderId="8" xfId="16" applyFont="1" applyBorder="1" applyAlignment="1">
      <alignment horizontal="distributed" vertical="center"/>
    </xf>
    <xf numFmtId="38" fontId="3" fillId="0" borderId="9" xfId="16" applyFont="1" applyBorder="1" applyAlignment="1">
      <alignment horizontal="distributed" vertical="center"/>
    </xf>
    <xf numFmtId="38" fontId="3" fillId="0" borderId="10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8"/>
  <sheetViews>
    <sheetView tabSelected="1" zoomScale="75" zoomScaleNormal="75" workbookViewId="0" topLeftCell="A16">
      <selection activeCell="B4" sqref="B4"/>
    </sheetView>
  </sheetViews>
  <sheetFormatPr defaultColWidth="9.00390625" defaultRowHeight="13.5"/>
  <cols>
    <col min="1" max="1" width="2.75390625" style="1" customWidth="1"/>
    <col min="2" max="2" width="11.625" style="1" bestFit="1" customWidth="1"/>
    <col min="3" max="3" width="8.75390625" style="1" customWidth="1"/>
    <col min="4" max="4" width="8.125" style="1" customWidth="1"/>
    <col min="5" max="6" width="8.75390625" style="1" customWidth="1"/>
    <col min="7" max="7" width="8.125" style="1" customWidth="1"/>
    <col min="8" max="8" width="8.75390625" style="31" customWidth="1"/>
    <col min="9" max="9" width="8.125" style="44" customWidth="1"/>
    <col min="10" max="10" width="8.75390625" style="31" customWidth="1"/>
    <col min="11" max="11" width="8.125" style="44" customWidth="1"/>
    <col min="12" max="12" width="8.75390625" style="31" customWidth="1"/>
    <col min="13" max="13" width="7.50390625" style="44" customWidth="1"/>
    <col min="14" max="14" width="8.75390625" style="31" customWidth="1"/>
    <col min="15" max="15" width="8.25390625" style="44" customWidth="1"/>
    <col min="16" max="16" width="8.75390625" style="31" customWidth="1"/>
    <col min="17" max="17" width="7.50390625" style="44" customWidth="1"/>
    <col min="18" max="19" width="9.375" style="31" customWidth="1"/>
    <col min="20" max="20" width="8.75390625" style="1" customWidth="1"/>
    <col min="21" max="21" width="7.50390625" style="1" customWidth="1"/>
    <col min="22" max="22" width="8.75390625" style="1" customWidth="1"/>
    <col min="23" max="23" width="7.50390625" style="1" customWidth="1"/>
    <col min="24" max="24" width="11.25390625" style="1" customWidth="1"/>
    <col min="25" max="25" width="2.75390625" style="1" customWidth="1"/>
    <col min="26" max="27" width="6.75390625" style="60" bestFit="1" customWidth="1"/>
    <col min="28" max="28" width="8.25390625" style="64" bestFit="1" customWidth="1"/>
    <col min="29" max="29" width="9.125" style="1" bestFit="1" customWidth="1"/>
    <col min="30" max="16384" width="9.00390625" style="1" customWidth="1"/>
  </cols>
  <sheetData>
    <row r="1" ht="14.25">
      <c r="B1" s="18" t="s">
        <v>22</v>
      </c>
    </row>
    <row r="3" spans="2:25" ht="13.5">
      <c r="B3" s="4" t="s">
        <v>46</v>
      </c>
      <c r="X3" s="12" t="s">
        <v>108</v>
      </c>
      <c r="Y3" s="12"/>
    </row>
    <row r="4" spans="2:28" s="2" customFormat="1" ht="13.5">
      <c r="B4" s="14"/>
      <c r="C4" s="83" t="s">
        <v>29</v>
      </c>
      <c r="D4" s="87"/>
      <c r="E4" s="84"/>
      <c r="F4" s="83" t="s">
        <v>38</v>
      </c>
      <c r="G4" s="84"/>
      <c r="H4" s="83" t="s">
        <v>39</v>
      </c>
      <c r="I4" s="84"/>
      <c r="J4" s="83" t="s">
        <v>30</v>
      </c>
      <c r="K4" s="84"/>
      <c r="L4" s="76" t="s">
        <v>40</v>
      </c>
      <c r="M4" s="77"/>
      <c r="N4" s="77"/>
      <c r="O4" s="78"/>
      <c r="P4" s="76" t="s">
        <v>0</v>
      </c>
      <c r="Q4" s="77"/>
      <c r="R4" s="77"/>
      <c r="S4" s="78"/>
      <c r="T4" s="79" t="s">
        <v>41</v>
      </c>
      <c r="U4" s="80"/>
      <c r="V4" s="79" t="s">
        <v>42</v>
      </c>
      <c r="W4" s="80"/>
      <c r="X4" s="68" t="s">
        <v>35</v>
      </c>
      <c r="Y4" s="56"/>
      <c r="Z4" s="61"/>
      <c r="AA4" s="61"/>
      <c r="AB4" s="65"/>
    </row>
    <row r="5" spans="2:28" s="2" customFormat="1" ht="27">
      <c r="B5" s="15" t="s">
        <v>21</v>
      </c>
      <c r="C5" s="85"/>
      <c r="D5" s="66"/>
      <c r="E5" s="86"/>
      <c r="F5" s="85"/>
      <c r="G5" s="86"/>
      <c r="H5" s="85"/>
      <c r="I5" s="86"/>
      <c r="J5" s="85"/>
      <c r="K5" s="86"/>
      <c r="L5" s="76" t="s">
        <v>31</v>
      </c>
      <c r="M5" s="78"/>
      <c r="N5" s="76" t="s">
        <v>32</v>
      </c>
      <c r="O5" s="78"/>
      <c r="P5" s="76" t="s">
        <v>43</v>
      </c>
      <c r="Q5" s="78"/>
      <c r="R5" s="38" t="s">
        <v>33</v>
      </c>
      <c r="S5" s="39" t="s">
        <v>34</v>
      </c>
      <c r="T5" s="81"/>
      <c r="U5" s="82"/>
      <c r="V5" s="81"/>
      <c r="W5" s="82"/>
      <c r="X5" s="69"/>
      <c r="Y5" s="57"/>
      <c r="Z5" s="61"/>
      <c r="AA5" s="61"/>
      <c r="AB5" s="65"/>
    </row>
    <row r="6" spans="2:28" s="2" customFormat="1" ht="13.5">
      <c r="B6" s="15" t="s">
        <v>23</v>
      </c>
      <c r="C6" s="15" t="s">
        <v>1</v>
      </c>
      <c r="D6" s="16" t="s">
        <v>25</v>
      </c>
      <c r="E6" s="68" t="s">
        <v>27</v>
      </c>
      <c r="F6" s="15" t="s">
        <v>1</v>
      </c>
      <c r="G6" s="14" t="s">
        <v>25</v>
      </c>
      <c r="H6" s="32" t="s">
        <v>1</v>
      </c>
      <c r="I6" s="45" t="s">
        <v>25</v>
      </c>
      <c r="J6" s="32" t="s">
        <v>1</v>
      </c>
      <c r="K6" s="52" t="s">
        <v>25</v>
      </c>
      <c r="L6" s="32" t="s">
        <v>1</v>
      </c>
      <c r="M6" s="52" t="s">
        <v>25</v>
      </c>
      <c r="N6" s="32" t="s">
        <v>1</v>
      </c>
      <c r="O6" s="52" t="s">
        <v>25</v>
      </c>
      <c r="P6" s="32" t="s">
        <v>1</v>
      </c>
      <c r="Q6" s="52" t="s">
        <v>25</v>
      </c>
      <c r="R6" s="70" t="s">
        <v>36</v>
      </c>
      <c r="S6" s="70" t="s">
        <v>37</v>
      </c>
      <c r="T6" s="15" t="s">
        <v>1</v>
      </c>
      <c r="U6" s="15" t="s">
        <v>25</v>
      </c>
      <c r="V6" s="15" t="s">
        <v>1</v>
      </c>
      <c r="W6" s="15" t="s">
        <v>25</v>
      </c>
      <c r="X6" s="69"/>
      <c r="Y6" s="57"/>
      <c r="Z6" s="61"/>
      <c r="AA6" s="61"/>
      <c r="AB6" s="65"/>
    </row>
    <row r="7" spans="2:28" s="2" customFormat="1" ht="13.5" customHeight="1">
      <c r="B7" s="15"/>
      <c r="C7" s="15" t="s">
        <v>24</v>
      </c>
      <c r="D7" s="72" t="s">
        <v>26</v>
      </c>
      <c r="E7" s="69"/>
      <c r="F7" s="15" t="s">
        <v>24</v>
      </c>
      <c r="G7" s="72" t="s">
        <v>26</v>
      </c>
      <c r="H7" s="32" t="s">
        <v>24</v>
      </c>
      <c r="I7" s="74" t="s">
        <v>44</v>
      </c>
      <c r="J7" s="32" t="s">
        <v>24</v>
      </c>
      <c r="K7" s="74" t="s">
        <v>44</v>
      </c>
      <c r="L7" s="32" t="s">
        <v>24</v>
      </c>
      <c r="M7" s="74" t="s">
        <v>45</v>
      </c>
      <c r="N7" s="32" t="s">
        <v>24</v>
      </c>
      <c r="O7" s="74" t="s">
        <v>45</v>
      </c>
      <c r="P7" s="32" t="s">
        <v>24</v>
      </c>
      <c r="Q7" s="74" t="s">
        <v>45</v>
      </c>
      <c r="R7" s="70"/>
      <c r="S7" s="70"/>
      <c r="T7" s="15" t="s">
        <v>24</v>
      </c>
      <c r="U7" s="72" t="s">
        <v>26</v>
      </c>
      <c r="V7" s="15" t="s">
        <v>24</v>
      </c>
      <c r="W7" s="72" t="s">
        <v>26</v>
      </c>
      <c r="X7" s="69"/>
      <c r="Y7" s="57"/>
      <c r="Z7" s="61"/>
      <c r="AA7" s="61"/>
      <c r="AB7" s="65"/>
    </row>
    <row r="8" spans="2:28" s="2" customFormat="1" ht="13.5">
      <c r="B8" s="17"/>
      <c r="C8" s="17"/>
      <c r="D8" s="73"/>
      <c r="E8" s="13" t="s">
        <v>28</v>
      </c>
      <c r="F8" s="17"/>
      <c r="G8" s="73"/>
      <c r="H8" s="33"/>
      <c r="I8" s="75"/>
      <c r="J8" s="33"/>
      <c r="K8" s="75"/>
      <c r="L8" s="33"/>
      <c r="M8" s="75"/>
      <c r="N8" s="33"/>
      <c r="O8" s="75"/>
      <c r="P8" s="33"/>
      <c r="Q8" s="75"/>
      <c r="R8" s="71"/>
      <c r="S8" s="71"/>
      <c r="T8" s="17"/>
      <c r="U8" s="73"/>
      <c r="V8" s="17"/>
      <c r="W8" s="73"/>
      <c r="X8" s="73"/>
      <c r="Y8" s="57"/>
      <c r="Z8" s="61"/>
      <c r="AA8" s="61"/>
      <c r="AB8" s="65" t="s">
        <v>106</v>
      </c>
    </row>
    <row r="9" spans="2:28" ht="13.5">
      <c r="B9" s="89" t="s">
        <v>48</v>
      </c>
      <c r="C9" s="5">
        <f>C10+C11</f>
        <v>51821</v>
      </c>
      <c r="D9" s="53">
        <v>8.6</v>
      </c>
      <c r="E9" s="6">
        <f>E10+E11</f>
        <v>4755</v>
      </c>
      <c r="F9" s="5">
        <f>F10+F11</f>
        <v>45473</v>
      </c>
      <c r="G9" s="23">
        <v>7.6</v>
      </c>
      <c r="H9" s="34">
        <f>H10+H11</f>
        <v>135</v>
      </c>
      <c r="I9" s="46">
        <f>ROUND(H9/C9*1000,1)</f>
        <v>2.6</v>
      </c>
      <c r="J9" s="34">
        <f>J10+J11</f>
        <v>71</v>
      </c>
      <c r="K9" s="46">
        <f>ROUND(J9/C9*1000,1)</f>
        <v>1.4</v>
      </c>
      <c r="L9" s="34">
        <f>L10+L11</f>
        <v>707</v>
      </c>
      <c r="M9" s="46">
        <f>ROUND(L9/Z9*1000,1)</f>
        <v>13.3</v>
      </c>
      <c r="N9" s="34">
        <f>N10+N11</f>
        <v>600</v>
      </c>
      <c r="O9" s="46">
        <f>ROUND(N9/Z9*1000,1)</f>
        <v>11.3</v>
      </c>
      <c r="P9" s="34">
        <f>P10+P11</f>
        <v>260</v>
      </c>
      <c r="Q9" s="46">
        <f>ROUND(P9/AA9*1000,1)</f>
        <v>5</v>
      </c>
      <c r="R9" s="34">
        <f>R10+R11</f>
        <v>204</v>
      </c>
      <c r="S9" s="40">
        <f>S10+S11</f>
        <v>56</v>
      </c>
      <c r="T9" s="5">
        <f>T10+T11</f>
        <v>35751</v>
      </c>
      <c r="U9" s="23">
        <v>6.1</v>
      </c>
      <c r="V9" s="5">
        <f>V10+V11</f>
        <v>12352</v>
      </c>
      <c r="W9" s="26">
        <v>2.07</v>
      </c>
      <c r="X9" s="54">
        <v>1.23</v>
      </c>
      <c r="Y9" s="58"/>
      <c r="Z9" s="60">
        <f>Z10+Z11</f>
        <v>53128</v>
      </c>
      <c r="AA9" s="60">
        <f>AA10+AA11</f>
        <v>52025</v>
      </c>
      <c r="AB9" s="64">
        <f>AB10+AB11</f>
        <v>6108809</v>
      </c>
    </row>
    <row r="10" spans="2:28" ht="13.5">
      <c r="B10" s="88" t="s">
        <v>49</v>
      </c>
      <c r="C10" s="7">
        <f>SUM(C33:C84)</f>
        <v>49969</v>
      </c>
      <c r="D10" s="19">
        <f>+C10/AB10*1000</f>
        <v>8.604368323926082</v>
      </c>
      <c r="E10" s="8">
        <f>SUM(E33:E84)</f>
        <v>4579</v>
      </c>
      <c r="F10" s="7">
        <f>SUM(F33:F84)</f>
        <v>42170</v>
      </c>
      <c r="G10" s="19">
        <f>+F10/AB10*1000</f>
        <v>7.261426328723065</v>
      </c>
      <c r="H10" s="35">
        <f>SUM(H33:H84)</f>
        <v>131</v>
      </c>
      <c r="I10" s="47">
        <f>ROUND(H10/C10*1000,1)</f>
        <v>2.6</v>
      </c>
      <c r="J10" s="35">
        <f>SUM(J33:J84)</f>
        <v>71</v>
      </c>
      <c r="K10" s="47">
        <f>ROUND(J10/C10*1000,1)</f>
        <v>1.4</v>
      </c>
      <c r="L10" s="35">
        <f>SUM(L33:L84)</f>
        <v>680</v>
      </c>
      <c r="M10" s="48">
        <f>ROUND(L10/Z10*1000,1)</f>
        <v>13.3</v>
      </c>
      <c r="N10" s="35">
        <f>SUM(N33:N84)</f>
        <v>580</v>
      </c>
      <c r="O10" s="48">
        <f>ROUND(N10/Z10*1000,1)</f>
        <v>11.3</v>
      </c>
      <c r="P10" s="35">
        <f>SUM(P33:P84)</f>
        <v>251</v>
      </c>
      <c r="Q10" s="48">
        <f>ROUND(P10/AA10*1000,1)</f>
        <v>5</v>
      </c>
      <c r="R10" s="35">
        <f>SUM(R33:R84)</f>
        <v>195</v>
      </c>
      <c r="S10" s="41">
        <f>SUM(S33:S84)</f>
        <v>56</v>
      </c>
      <c r="T10" s="7">
        <f>SUM(T33:T84)</f>
        <v>34472</v>
      </c>
      <c r="U10" s="22">
        <f>+T10/AB10*1000</f>
        <v>5.935875940330603</v>
      </c>
      <c r="V10" s="7">
        <f>SUM(V33:V84)</f>
        <v>11802</v>
      </c>
      <c r="W10" s="24">
        <f>+V10/AB10*1000</f>
        <v>2.03223508493217</v>
      </c>
      <c r="X10" s="11"/>
      <c r="Y10" s="59"/>
      <c r="Z10" s="64">
        <f>SUM(Z33:Z84)</f>
        <v>51229</v>
      </c>
      <c r="AA10" s="64">
        <f>SUM(AA33:AA84)</f>
        <v>50164</v>
      </c>
      <c r="AB10" s="64">
        <f>SUM(AB33:AB84)</f>
        <v>5807399</v>
      </c>
    </row>
    <row r="11" spans="2:28" ht="13.5">
      <c r="B11" s="88" t="s">
        <v>50</v>
      </c>
      <c r="C11" s="7">
        <f>SUM(C85:C108)</f>
        <v>1852</v>
      </c>
      <c r="D11" s="19">
        <f>+C11/AB11*1000</f>
        <v>6.144454397664311</v>
      </c>
      <c r="E11" s="8">
        <f>SUM(E85:E108)</f>
        <v>176</v>
      </c>
      <c r="F11" s="7">
        <f>SUM(F85:F108)</f>
        <v>3303</v>
      </c>
      <c r="G11" s="19">
        <f>+F11/AB11*1000</f>
        <v>10.958495073156165</v>
      </c>
      <c r="H11" s="35">
        <f>SUM(H85:H108)</f>
        <v>4</v>
      </c>
      <c r="I11" s="47">
        <f>ROUND(H11/C11*1000,1)</f>
        <v>2.2</v>
      </c>
      <c r="J11" s="35">
        <f>SUM(J85:J108)</f>
        <v>0</v>
      </c>
      <c r="K11" s="47">
        <f>ROUND(J11/C11*1000,1)</f>
        <v>0</v>
      </c>
      <c r="L11" s="35">
        <f>SUM(L85:L108)</f>
        <v>27</v>
      </c>
      <c r="M11" s="48">
        <f>ROUND(L11/Z11*1000,1)</f>
        <v>14.2</v>
      </c>
      <c r="N11" s="35">
        <f>SUM(N85:N108)</f>
        <v>20</v>
      </c>
      <c r="O11" s="48">
        <f>ROUND(N11/Z11*1000,1)</f>
        <v>10.5</v>
      </c>
      <c r="P11" s="35">
        <f>SUM(P85:P108)</f>
        <v>9</v>
      </c>
      <c r="Q11" s="48">
        <f>ROUND(P11/AA11*1000,1)</f>
        <v>4.8</v>
      </c>
      <c r="R11" s="35">
        <f>SUM(R85:R108)</f>
        <v>9</v>
      </c>
      <c r="S11" s="41">
        <f>SUM(S85:S108)</f>
        <v>0</v>
      </c>
      <c r="T11" s="7">
        <f>SUM(T85:T108)</f>
        <v>1279</v>
      </c>
      <c r="U11" s="22">
        <f>+T11/AB11*1000</f>
        <v>4.243389403138582</v>
      </c>
      <c r="V11" s="7">
        <f>SUM(V85:V108)</f>
        <v>550</v>
      </c>
      <c r="W11" s="24">
        <f>+V11/AB11*1000</f>
        <v>1.8247569755482567</v>
      </c>
      <c r="X11" s="11"/>
      <c r="Y11" s="59"/>
      <c r="Z11" s="64">
        <f>SUM(Z85:Z108)</f>
        <v>1899</v>
      </c>
      <c r="AA11" s="64">
        <f>SUM(AA85:AA108)</f>
        <v>1861</v>
      </c>
      <c r="AB11" s="64">
        <f>SUM(AB85:AB108)</f>
        <v>301410</v>
      </c>
    </row>
    <row r="12" spans="2:25" ht="13.5">
      <c r="B12" s="15" t="s">
        <v>51</v>
      </c>
      <c r="C12" s="7"/>
      <c r="D12" s="19"/>
      <c r="E12" s="8"/>
      <c r="F12" s="7"/>
      <c r="G12" s="19"/>
      <c r="H12" s="35"/>
      <c r="I12" s="48"/>
      <c r="J12" s="35"/>
      <c r="K12" s="48" t="s">
        <v>52</v>
      </c>
      <c r="L12" s="35"/>
      <c r="M12" s="48"/>
      <c r="N12" s="35"/>
      <c r="O12" s="48" t="s">
        <v>52</v>
      </c>
      <c r="P12" s="35"/>
      <c r="Q12" s="48" t="s">
        <v>52</v>
      </c>
      <c r="R12" s="35"/>
      <c r="S12" s="41"/>
      <c r="T12" s="7"/>
      <c r="U12" s="8"/>
      <c r="V12" s="7"/>
      <c r="W12" s="8"/>
      <c r="X12" s="11"/>
      <c r="Y12" s="59"/>
    </row>
    <row r="13" spans="2:28" ht="13.5">
      <c r="B13" s="88" t="s">
        <v>53</v>
      </c>
      <c r="C13" s="7">
        <f>C33</f>
        <v>8094</v>
      </c>
      <c r="D13" s="19">
        <f>+C13/AB13*1000</f>
        <v>8.637829081118115</v>
      </c>
      <c r="E13" s="8">
        <f>E33</f>
        <v>760</v>
      </c>
      <c r="F13" s="7">
        <f>F33</f>
        <v>6183</v>
      </c>
      <c r="G13" s="19">
        <f>+F13/AB13*1000</f>
        <v>6.598430591617656</v>
      </c>
      <c r="H13" s="36">
        <f>H33</f>
        <v>19</v>
      </c>
      <c r="I13" s="49">
        <f>ROUND(H13/C13*1000,1)</f>
        <v>2.3</v>
      </c>
      <c r="J13" s="36">
        <f>J33</f>
        <v>10</v>
      </c>
      <c r="K13" s="49">
        <f>ROUND(J13/C13*1000,1)</f>
        <v>1.2</v>
      </c>
      <c r="L13" s="36">
        <f>L33</f>
        <v>115</v>
      </c>
      <c r="M13" s="50">
        <f>ROUND(L13/Z13*1000,1)</f>
        <v>13.9</v>
      </c>
      <c r="N13" s="36">
        <f>N33</f>
        <v>84</v>
      </c>
      <c r="O13" s="50">
        <f>ROUND(N13/Z13*1000,1)</f>
        <v>10.1</v>
      </c>
      <c r="P13" s="36">
        <f>P33</f>
        <v>41</v>
      </c>
      <c r="Q13" s="50">
        <f>Q33</f>
        <v>5</v>
      </c>
      <c r="R13" s="7">
        <f>R33</f>
        <v>31</v>
      </c>
      <c r="S13" s="42">
        <f>S33</f>
        <v>10</v>
      </c>
      <c r="T13" s="7">
        <f>T33</f>
        <v>5466</v>
      </c>
      <c r="U13" s="22">
        <f>+T13/AB13*1000</f>
        <v>5.833255962119053</v>
      </c>
      <c r="V13" s="7">
        <f>V33</f>
        <v>1915</v>
      </c>
      <c r="W13" s="24">
        <f>+V13/AB13*1000</f>
        <v>2.043667246150382</v>
      </c>
      <c r="X13" s="28">
        <v>1.2</v>
      </c>
      <c r="Y13" s="58"/>
      <c r="Z13" s="64">
        <f>Z33</f>
        <v>8293</v>
      </c>
      <c r="AA13" s="64">
        <f>AA33</f>
        <v>8125</v>
      </c>
      <c r="AB13" s="64">
        <f>AB33</f>
        <v>937041</v>
      </c>
    </row>
    <row r="14" spans="2:28" ht="13.5">
      <c r="B14" s="88" t="s">
        <v>67</v>
      </c>
      <c r="C14" s="7">
        <f>+C36</f>
        <v>5632</v>
      </c>
      <c r="D14" s="19">
        <f>+C14/AB14*1000</f>
        <v>9.640286538346327</v>
      </c>
      <c r="E14" s="8">
        <f>+E36</f>
        <v>486</v>
      </c>
      <c r="F14" s="7">
        <f>+F36</f>
        <v>3837</v>
      </c>
      <c r="G14" s="19">
        <f>+F14/AB14*1000</f>
        <v>6.567787543969258</v>
      </c>
      <c r="H14" s="36">
        <f>+H36</f>
        <v>15</v>
      </c>
      <c r="I14" s="49">
        <f>ROUND(H14/C14*1000,1)</f>
        <v>2.7</v>
      </c>
      <c r="J14" s="36">
        <f>+J36</f>
        <v>9</v>
      </c>
      <c r="K14" s="49">
        <f>ROUND(J14/C14*1000,1)</f>
        <v>1.6</v>
      </c>
      <c r="L14" s="36">
        <f>+L36</f>
        <v>83</v>
      </c>
      <c r="M14" s="50">
        <f>ROUND(L14/Z14*1000,1)</f>
        <v>14.4</v>
      </c>
      <c r="N14" s="36">
        <f>+N36</f>
        <v>61</v>
      </c>
      <c r="O14" s="50">
        <f>ROUND(N14/Z14*1000,1)</f>
        <v>10.6</v>
      </c>
      <c r="P14" s="36">
        <f>+P36</f>
        <v>24</v>
      </c>
      <c r="Q14" s="50">
        <f>Q36</f>
        <v>4.2</v>
      </c>
      <c r="R14" s="7">
        <f>+R36</f>
        <v>19</v>
      </c>
      <c r="S14" s="42">
        <f>+S36</f>
        <v>5</v>
      </c>
      <c r="T14" s="7">
        <f>+T36</f>
        <v>3933</v>
      </c>
      <c r="U14" s="22">
        <f>+T14/AB14*1000</f>
        <v>6.732110609963797</v>
      </c>
      <c r="V14" s="7">
        <f>+V36</f>
        <v>1132</v>
      </c>
      <c r="W14" s="24">
        <f>+V14/AB14*1000</f>
        <v>1.9376428198522804</v>
      </c>
      <c r="X14" s="28">
        <v>1.25</v>
      </c>
      <c r="Y14" s="58"/>
      <c r="Z14" s="64">
        <f>+Z36</f>
        <v>5776</v>
      </c>
      <c r="AA14" s="64">
        <f>+AA36</f>
        <v>5651</v>
      </c>
      <c r="AB14" s="64">
        <f>+AB36</f>
        <v>584215</v>
      </c>
    </row>
    <row r="15" spans="2:28" ht="13.5">
      <c r="B15" s="88" t="s">
        <v>54</v>
      </c>
      <c r="C15" s="7">
        <f>C35+C61</f>
        <v>6416</v>
      </c>
      <c r="D15" s="19">
        <f>+C15/AB15*1000</f>
        <v>10.195957531675644</v>
      </c>
      <c r="E15" s="8">
        <f>E35+E61</f>
        <v>593</v>
      </c>
      <c r="F15" s="7">
        <f>F35+F61</f>
        <v>3279</v>
      </c>
      <c r="G15" s="19">
        <f>+F15/AB15*1000</f>
        <v>5.210808096378496</v>
      </c>
      <c r="H15" s="36">
        <f>H35+H61</f>
        <v>13</v>
      </c>
      <c r="I15" s="49">
        <f>ROUND(H15/C15*1000,1)</f>
        <v>2</v>
      </c>
      <c r="J15" s="36">
        <f>J35+J61</f>
        <v>9</v>
      </c>
      <c r="K15" s="49">
        <f>ROUND(J15/C15*1000,1)</f>
        <v>1.4</v>
      </c>
      <c r="L15" s="36">
        <f>L35+L61</f>
        <v>59</v>
      </c>
      <c r="M15" s="50">
        <f>ROUND(L15/Z15*1000,1)</f>
        <v>9</v>
      </c>
      <c r="N15" s="36">
        <f>N35+N61</f>
        <v>70</v>
      </c>
      <c r="O15" s="50">
        <f>ROUND(N15/Z15*1000,1)</f>
        <v>10.7</v>
      </c>
      <c r="P15" s="36">
        <f>P35+P61</f>
        <v>27</v>
      </c>
      <c r="Q15" s="50">
        <f>ROUND(P15/AA15*1000,1)</f>
        <v>4.2</v>
      </c>
      <c r="R15" s="7">
        <f>R35+R61</f>
        <v>18</v>
      </c>
      <c r="S15" s="42">
        <f>S35+S61</f>
        <v>9</v>
      </c>
      <c r="T15" s="7">
        <f>T35+T61</f>
        <v>5027</v>
      </c>
      <c r="U15" s="22">
        <f>+T15/AB15*1000</f>
        <v>7.988634431379902</v>
      </c>
      <c r="V15" s="7">
        <f>V35+V61</f>
        <v>1334</v>
      </c>
      <c r="W15" s="24">
        <f>+V15/AB15*1000</f>
        <v>2.119920097764231</v>
      </c>
      <c r="X15" s="28">
        <v>1.23</v>
      </c>
      <c r="Y15" s="58"/>
      <c r="Z15" s="64">
        <f>Z35+Z61</f>
        <v>6545</v>
      </c>
      <c r="AA15" s="64">
        <f>AA35+AA61</f>
        <v>6434</v>
      </c>
      <c r="AB15" s="64">
        <f>AB35+AB61</f>
        <v>629269</v>
      </c>
    </row>
    <row r="16" spans="2:28" ht="13.5">
      <c r="B16" s="88" t="s">
        <v>55</v>
      </c>
      <c r="C16" s="7">
        <f>C40</f>
        <v>4173</v>
      </c>
      <c r="D16" s="19">
        <f>+C16/AB16*1000</f>
        <v>8.752244165170557</v>
      </c>
      <c r="E16" s="8">
        <f>E40</f>
        <v>372</v>
      </c>
      <c r="F16" s="7">
        <f>F40</f>
        <v>3132</v>
      </c>
      <c r="G16" s="19">
        <f>+F16/AB16*1000</f>
        <v>6.568902162787966</v>
      </c>
      <c r="H16" s="36">
        <f>H40</f>
        <v>12</v>
      </c>
      <c r="I16" s="49">
        <f>ROUND(H16/C16*1000,1)</f>
        <v>2.9</v>
      </c>
      <c r="J16" s="36">
        <f>J40</f>
        <v>5</v>
      </c>
      <c r="K16" s="49">
        <f>ROUND(J16/C16*1000,1)</f>
        <v>1.2</v>
      </c>
      <c r="L16" s="36">
        <f>L40</f>
        <v>70</v>
      </c>
      <c r="M16" s="50">
        <f>ROUND(L16/Z16*1000,1)</f>
        <v>16.3</v>
      </c>
      <c r="N16" s="36">
        <f>N40</f>
        <v>51</v>
      </c>
      <c r="O16" s="50">
        <f>ROUND(N16/Z16*1000,1)</f>
        <v>11.9</v>
      </c>
      <c r="P16" s="36">
        <f>P40</f>
        <v>23</v>
      </c>
      <c r="Q16" s="50">
        <f>ROUND(P16/AA16*1000,1)</f>
        <v>5.5</v>
      </c>
      <c r="R16" s="7">
        <f>R40</f>
        <v>18</v>
      </c>
      <c r="S16" s="42">
        <f>S40</f>
        <v>5</v>
      </c>
      <c r="T16" s="7">
        <f>T40</f>
        <v>3187</v>
      </c>
      <c r="U16" s="22">
        <f>+T16/AB16*1000</f>
        <v>6.684256447255827</v>
      </c>
      <c r="V16" s="7">
        <f>V40</f>
        <v>1078</v>
      </c>
      <c r="W16" s="24">
        <f>+V16/AB16*1000</f>
        <v>2.2609439755700595</v>
      </c>
      <c r="X16" s="28">
        <v>1.24</v>
      </c>
      <c r="Y16" s="58"/>
      <c r="Z16" s="64">
        <f>Z40</f>
        <v>4294</v>
      </c>
      <c r="AA16" s="64">
        <f>AA40</f>
        <v>4191</v>
      </c>
      <c r="AB16" s="64">
        <f>AB40</f>
        <v>476792</v>
      </c>
    </row>
    <row r="17" spans="2:28" ht="13.5">
      <c r="B17" s="88" t="s">
        <v>56</v>
      </c>
      <c r="C17" s="7">
        <f>+C41</f>
        <v>1163</v>
      </c>
      <c r="D17" s="19">
        <f>+C17/AB17*1000</f>
        <v>7.5969377090301</v>
      </c>
      <c r="E17" s="8">
        <f>E41</f>
        <v>96</v>
      </c>
      <c r="F17" s="7">
        <f>+F41</f>
        <v>1235</v>
      </c>
      <c r="G17" s="19">
        <f>+F17/AB17*1000</f>
        <v>8.067255434782608</v>
      </c>
      <c r="H17" s="36">
        <f>+H41</f>
        <v>3</v>
      </c>
      <c r="I17" s="49">
        <f>ROUND(H17/C17*1000,1)</f>
        <v>2.6</v>
      </c>
      <c r="J17" s="36">
        <f>+J41</f>
        <v>1</v>
      </c>
      <c r="K17" s="49">
        <f>ROUND(J17/C17*1000,1)</f>
        <v>0.9</v>
      </c>
      <c r="L17" s="36">
        <f>+L41</f>
        <v>21</v>
      </c>
      <c r="M17" s="50">
        <f>ROUND(L17/Z17*1000,1)</f>
        <v>17.6</v>
      </c>
      <c r="N17" s="36">
        <f>+N41</f>
        <v>12</v>
      </c>
      <c r="O17" s="50">
        <f>ROUND(N17/Z17*1000,1)</f>
        <v>10</v>
      </c>
      <c r="P17" s="36">
        <f>+P41</f>
        <v>7</v>
      </c>
      <c r="Q17" s="50">
        <f>ROUND(P17/AA17*1000,1)</f>
        <v>6</v>
      </c>
      <c r="R17" s="7">
        <f>+R41</f>
        <v>6</v>
      </c>
      <c r="S17" s="42">
        <f>+S41</f>
        <v>1</v>
      </c>
      <c r="T17" s="7">
        <f>+T41</f>
        <v>729</v>
      </c>
      <c r="U17" s="22">
        <f>+T17/AB17*1000</f>
        <v>4.761966973244147</v>
      </c>
      <c r="V17" s="7">
        <f>+V41</f>
        <v>297</v>
      </c>
      <c r="W17" s="24">
        <f>+V17/AB17*1000</f>
        <v>1.940060618729097</v>
      </c>
      <c r="X17" s="28">
        <v>1.21</v>
      </c>
      <c r="Y17" s="58"/>
      <c r="Z17" s="64">
        <f>+Z41</f>
        <v>1196</v>
      </c>
      <c r="AA17" s="64">
        <f>+AA41</f>
        <v>1169</v>
      </c>
      <c r="AB17" s="64">
        <f>+AB41</f>
        <v>153088</v>
      </c>
    </row>
    <row r="18" spans="2:27" ht="7.5" customHeight="1">
      <c r="B18" s="88"/>
      <c r="C18" s="7"/>
      <c r="D18" s="19"/>
      <c r="E18" s="8"/>
      <c r="F18" s="7"/>
      <c r="G18" s="19"/>
      <c r="H18" s="36"/>
      <c r="I18" s="50"/>
      <c r="J18" s="36"/>
      <c r="K18" s="50"/>
      <c r="L18" s="36"/>
      <c r="M18" s="50"/>
      <c r="N18" s="36"/>
      <c r="O18" s="50"/>
      <c r="P18" s="36"/>
      <c r="Q18" s="50"/>
      <c r="R18" s="7"/>
      <c r="S18" s="42"/>
      <c r="T18" s="7"/>
      <c r="U18" s="8"/>
      <c r="V18" s="7"/>
      <c r="W18" s="8"/>
      <c r="X18" s="28"/>
      <c r="Y18" s="58"/>
      <c r="Z18" s="64"/>
      <c r="AA18" s="64"/>
    </row>
    <row r="19" spans="2:28" ht="13.5">
      <c r="B19" s="88" t="s">
        <v>92</v>
      </c>
      <c r="C19" s="7">
        <f>C43+C45+C63+C65+C66+C67+C78+C85+C86+C87+C88</f>
        <v>5675</v>
      </c>
      <c r="D19" s="19">
        <f>+C19/AB19*1000</f>
        <v>8.201827092477588</v>
      </c>
      <c r="E19" s="8">
        <f>E43+E45+E63+E65+E66+E67+E78+E85+E86+E87+E88</f>
        <v>544</v>
      </c>
      <c r="F19" s="7">
        <f>F43+F45+F63+F65+F66+F67+F78+F85+F86+F87+F88</f>
        <v>4796</v>
      </c>
      <c r="G19" s="19">
        <f>+F19/AB19*1000</f>
        <v>6.931447178065641</v>
      </c>
      <c r="H19" s="36">
        <f>H43+H45+H63+H65+H66+H67+H78+H85+H86+H87+H88</f>
        <v>15</v>
      </c>
      <c r="I19" s="49">
        <f>ROUND(H19/C19*1000,1)</f>
        <v>2.6</v>
      </c>
      <c r="J19" s="36">
        <f>J43+J45+J63+J65+J66+J67+J78+J85+J86+J87+J88</f>
        <v>8</v>
      </c>
      <c r="K19" s="49">
        <f>ROUND(J19/C19*1000,1)</f>
        <v>1.4</v>
      </c>
      <c r="L19" s="36">
        <f>L43+L45+L63+L65+L66+L67+L78+L85+L86+L87+L88</f>
        <v>82</v>
      </c>
      <c r="M19" s="50">
        <f>ROUND(L19/Z19*1000,1)</f>
        <v>14.1</v>
      </c>
      <c r="N19" s="36">
        <f>N43+N45+N63+N65+N66+N67+N78+N85+N86+N87+N88</f>
        <v>67</v>
      </c>
      <c r="O19" s="50">
        <f>ROUND(N19/Z19*1000,1)</f>
        <v>11.5</v>
      </c>
      <c r="P19" s="36">
        <f>P43+P45+P63+P65+P66+P67+P78+P85+P86+P87+P88</f>
        <v>26</v>
      </c>
      <c r="Q19" s="50">
        <f>ROUND(P19/AA19*1000,1)</f>
        <v>4.6</v>
      </c>
      <c r="R19" s="7">
        <f>R43+R45+R63+R65+R66+R67+R78+R85+R86+R87+R88</f>
        <v>21</v>
      </c>
      <c r="S19" s="42">
        <f>S43+S45+S63+S65+S66+S67+S78+S85+S86+S87+S88</f>
        <v>5</v>
      </c>
      <c r="T19" s="7">
        <f>T43+T45+T63+T65+T66+T67+T78+T85+T86+T87+T88</f>
        <v>3670</v>
      </c>
      <c r="U19" s="22">
        <f>+T19/AB19*1000</f>
        <v>5.304089062448061</v>
      </c>
      <c r="V19" s="7">
        <f>V43+V45+V63+V65+V66+V67+V78+V85+V86+V87+V88</f>
        <v>1455</v>
      </c>
      <c r="W19" s="24">
        <f>+V19/AB19*1000</f>
        <v>2.102847298599981</v>
      </c>
      <c r="X19" s="28">
        <v>1.14</v>
      </c>
      <c r="Y19" s="58"/>
      <c r="Z19" s="64">
        <f>Z43+Z45+Z63+Z65+Z66+Z67+Z78+Z85+Z86+Z87+Z88</f>
        <v>5824</v>
      </c>
      <c r="AA19" s="64">
        <f>AA43+AA45+AA63+AA65+AA66+AA67+AA78+AA85+AA86+AA87+AA88</f>
        <v>5696</v>
      </c>
      <c r="AB19" s="64">
        <f>AB43+AB45+AB63+AB65+AB66+AB67+AB78+AB85+AB86+AB87+AB88</f>
        <v>691919</v>
      </c>
    </row>
    <row r="20" spans="2:28" ht="13.5">
      <c r="B20" s="88" t="s">
        <v>93</v>
      </c>
      <c r="C20" s="7">
        <f>C42+C103+C104+C98+C100+C99+C102</f>
        <v>1073</v>
      </c>
      <c r="D20" s="19">
        <f>+C20/AB20*1000</f>
        <v>6.809110119746419</v>
      </c>
      <c r="E20" s="8">
        <f>E42+E103+E104+E98+E100+E99+E102</f>
        <v>98</v>
      </c>
      <c r="F20" s="7">
        <f>F42+F103+F104+F98+F100+F99+F102</f>
        <v>1680</v>
      </c>
      <c r="G20" s="19">
        <f>+F20/AB20*1000</f>
        <v>10.661048463349474</v>
      </c>
      <c r="H20" s="36">
        <f>H42+H103+H104+H98+H100+H99+H102</f>
        <v>3</v>
      </c>
      <c r="I20" s="49">
        <f>ROUND(H20/C20*1000,1)</f>
        <v>2.8</v>
      </c>
      <c r="J20" s="36">
        <f>J42+J103+J104+J98+J100+J99+J102</f>
        <v>1</v>
      </c>
      <c r="K20" s="49">
        <f>ROUND(J20/C20*1000,1)</f>
        <v>0.9</v>
      </c>
      <c r="L20" s="36">
        <f>L42+L103+L104+L98+L100+L99+L102</f>
        <v>12</v>
      </c>
      <c r="M20" s="50">
        <f>ROUND(L20/Z20*1000,1)</f>
        <v>10.9</v>
      </c>
      <c r="N20" s="36">
        <f>N42+N103+N104+N98+N100+N99+N102</f>
        <v>20</v>
      </c>
      <c r="O20" s="50">
        <f>ROUND(N20/Z20*1000,1)</f>
        <v>18.1</v>
      </c>
      <c r="P20" s="36">
        <f>P42+P103+P104+P98+P100+P99+P102</f>
        <v>2</v>
      </c>
      <c r="Q20" s="50">
        <f>ROUND(P20/AA20*1000,1)</f>
        <v>1.9</v>
      </c>
      <c r="R20" s="7">
        <f>R42+R103+R104+R98+R100+R99+R102</f>
        <v>2</v>
      </c>
      <c r="S20" s="42">
        <f>S42+S103+S104+S98+S100+S99+S102</f>
        <v>0</v>
      </c>
      <c r="T20" s="7">
        <f>T42+T103+T104+T98+T100+T99+T102</f>
        <v>819</v>
      </c>
      <c r="U20" s="22">
        <f>+T20/AB20*1000</f>
        <v>5.197261125882868</v>
      </c>
      <c r="V20" s="7">
        <f>V42+V103+V104+V98+V100+V99+V102</f>
        <v>346</v>
      </c>
      <c r="W20" s="24">
        <f>+V20/AB20*1000</f>
        <v>2.1956683144755464</v>
      </c>
      <c r="X20" s="28">
        <v>1.17</v>
      </c>
      <c r="Y20" s="58"/>
      <c r="Z20" s="64">
        <f>Z42+Z103+Z104+Z98+Z100+Z99+Z102</f>
        <v>1105</v>
      </c>
      <c r="AA20" s="64">
        <f>AA42+AA103+AA104+AA98+AA100+AA99+AA102</f>
        <v>1075</v>
      </c>
      <c r="AB20" s="64">
        <f>AB42+AB103+AB104+AB98+AB100+AB99+AB102</f>
        <v>157583</v>
      </c>
    </row>
    <row r="21" spans="2:28" ht="13.5">
      <c r="B21" s="88" t="s">
        <v>94</v>
      </c>
      <c r="C21" s="7">
        <f>C51+C105+C84+C106</f>
        <v>420</v>
      </c>
      <c r="D21" s="19">
        <f>+C21/AB21*1000</f>
        <v>5.102908657935023</v>
      </c>
      <c r="E21" s="8">
        <f>E51+E105+E84+E106</f>
        <v>44</v>
      </c>
      <c r="F21" s="7">
        <f>F51+F105+F84+F106</f>
        <v>1091</v>
      </c>
      <c r="G21" s="19">
        <f>+F21/AB21*1000</f>
        <v>13.255412728112168</v>
      </c>
      <c r="H21" s="36">
        <f>H51+H105+H84+H106</f>
        <v>1</v>
      </c>
      <c r="I21" s="49">
        <f>ROUND(H21/C21*1000,1)</f>
        <v>2.4</v>
      </c>
      <c r="J21" s="36">
        <f>J51+J105+J84+J106</f>
        <v>0</v>
      </c>
      <c r="K21" s="49">
        <f>ROUND(J21/C21*1000,1)</f>
        <v>0</v>
      </c>
      <c r="L21" s="36">
        <f>L51+L105+L84+L106</f>
        <v>6</v>
      </c>
      <c r="M21" s="50">
        <f>ROUND(L21/Z21*1000,1)</f>
        <v>13.9</v>
      </c>
      <c r="N21" s="36">
        <f>N51+N105+N84+N106</f>
        <v>7</v>
      </c>
      <c r="O21" s="50">
        <f>ROUND(N21/Z21*1000,1)</f>
        <v>16.2</v>
      </c>
      <c r="P21" s="36">
        <f>P51+P105+P84+P106</f>
        <v>3</v>
      </c>
      <c r="Q21" s="50">
        <f>ROUND(P21/AA21*1000,1)</f>
        <v>7.1</v>
      </c>
      <c r="R21" s="7">
        <f>R51+R105+R84+R106</f>
        <v>3</v>
      </c>
      <c r="S21" s="42">
        <f>S51+S105+S84+S106</f>
        <v>0</v>
      </c>
      <c r="T21" s="7">
        <f>T51+T105+T84+T106</f>
        <v>331</v>
      </c>
      <c r="U21" s="22">
        <f>+T21/AB21*1000</f>
        <v>4.021578013753554</v>
      </c>
      <c r="V21" s="7">
        <f>V51+V105+V84+V106</f>
        <v>129</v>
      </c>
      <c r="W21" s="24">
        <f>+V21/AB21*1000</f>
        <v>1.5673219449371856</v>
      </c>
      <c r="X21" s="28">
        <v>1.23</v>
      </c>
      <c r="Y21" s="58"/>
      <c r="Z21" s="64">
        <f>Z51+Z105+Z84+Z106</f>
        <v>433</v>
      </c>
      <c r="AA21" s="64">
        <f>AA51+AA105+AA84+AA106</f>
        <v>423</v>
      </c>
      <c r="AB21" s="64">
        <f>AB51+AB105+AB84+AB106</f>
        <v>82306</v>
      </c>
    </row>
    <row r="22" spans="2:28" ht="13.5">
      <c r="B22" s="88" t="s">
        <v>57</v>
      </c>
      <c r="C22" s="7">
        <f>C52</f>
        <v>2219</v>
      </c>
      <c r="D22" s="19">
        <f>+C22/AB22*1000</f>
        <v>7.943724493448843</v>
      </c>
      <c r="E22" s="8">
        <f>E52</f>
        <v>243</v>
      </c>
      <c r="F22" s="7">
        <f>F52</f>
        <v>2111</v>
      </c>
      <c r="G22" s="19">
        <f>+F22/AB22*1000</f>
        <v>7.557098875921816</v>
      </c>
      <c r="H22" s="36">
        <f>H52</f>
        <v>5</v>
      </c>
      <c r="I22" s="49">
        <f>ROUND(H22/C22*1000,1)</f>
        <v>2.3</v>
      </c>
      <c r="J22" s="36">
        <f>J52</f>
        <v>3</v>
      </c>
      <c r="K22" s="49">
        <f>ROUND(J22/C22*1000,1)</f>
        <v>1.4</v>
      </c>
      <c r="L22" s="36">
        <f>L52</f>
        <v>40</v>
      </c>
      <c r="M22" s="50">
        <f>ROUND(L22/Z22*1000,1)</f>
        <v>17.4</v>
      </c>
      <c r="N22" s="36">
        <f>N52</f>
        <v>38</v>
      </c>
      <c r="O22" s="50">
        <f>ROUND(N22/Z22*1000,1)</f>
        <v>16.5</v>
      </c>
      <c r="P22" s="36">
        <f>P52</f>
        <v>18</v>
      </c>
      <c r="Q22" s="50">
        <f>ROUND(P22/AA22*1000,1)</f>
        <v>8.1</v>
      </c>
      <c r="R22" s="7">
        <f>R52</f>
        <v>15</v>
      </c>
      <c r="S22" s="42">
        <f>S52</f>
        <v>3</v>
      </c>
      <c r="T22" s="7">
        <f>T52</f>
        <v>1493</v>
      </c>
      <c r="U22" s="22">
        <f>+T22/AB22*1000</f>
        <v>5.344741175628267</v>
      </c>
      <c r="V22" s="7">
        <f>V52</f>
        <v>579</v>
      </c>
      <c r="W22" s="24">
        <f>+V22/AB22*1000</f>
        <v>2.0727428939643446</v>
      </c>
      <c r="X22" s="28">
        <v>1.29</v>
      </c>
      <c r="Y22" s="58"/>
      <c r="Z22" s="64">
        <f>Z52</f>
        <v>2297</v>
      </c>
      <c r="AA22" s="64">
        <f>AA52</f>
        <v>2234</v>
      </c>
      <c r="AB22" s="64">
        <f>AB52</f>
        <v>279340</v>
      </c>
    </row>
    <row r="23" spans="2:28" ht="13.5">
      <c r="B23" s="88" t="s">
        <v>95</v>
      </c>
      <c r="C23" s="7">
        <f>C39+C59+C60+C64</f>
        <v>2413</v>
      </c>
      <c r="D23" s="19">
        <f>+C23/AB23*1000</f>
        <v>7.499052129755667</v>
      </c>
      <c r="E23" s="8">
        <f>E39+E59+E60+E64</f>
        <v>233</v>
      </c>
      <c r="F23" s="7">
        <f>F39+F59+F60+F64</f>
        <v>2969</v>
      </c>
      <c r="G23" s="19">
        <f>+F23/AB23*1000</f>
        <v>9.226972968605295</v>
      </c>
      <c r="H23" s="36">
        <f>H39+H59+H60+H64</f>
        <v>7</v>
      </c>
      <c r="I23" s="49">
        <f>ROUND(H23/C23*1000,1)</f>
        <v>2.9</v>
      </c>
      <c r="J23" s="36">
        <f>J39+J59+J60+J64</f>
        <v>2</v>
      </c>
      <c r="K23" s="49">
        <f>ROUND(J23/C23*1000,1)</f>
        <v>0.8</v>
      </c>
      <c r="L23" s="36">
        <f>L39+L59+L60+L64</f>
        <v>30</v>
      </c>
      <c r="M23" s="50">
        <f>ROUND(L23/Z23*1000,1)</f>
        <v>12.1</v>
      </c>
      <c r="N23" s="36">
        <f>N39+N59+N60+N64</f>
        <v>43</v>
      </c>
      <c r="O23" s="50">
        <f>ROUND(N23/Z23*1000,1)</f>
        <v>17.3</v>
      </c>
      <c r="P23" s="36">
        <f>P39+P59+P60+P64</f>
        <v>8</v>
      </c>
      <c r="Q23" s="50">
        <f>ROUND(P23/AA23*1000,1)</f>
        <v>3.3</v>
      </c>
      <c r="R23" s="7">
        <f>R39+R59+R60+R64</f>
        <v>6</v>
      </c>
      <c r="S23" s="42">
        <f>S39+S59+S60+S64</f>
        <v>2</v>
      </c>
      <c r="T23" s="7">
        <f>T39+T59+T60+T64</f>
        <v>1723</v>
      </c>
      <c r="U23" s="22">
        <f>+T23/AB23*1000</f>
        <v>5.354689937658107</v>
      </c>
      <c r="V23" s="7">
        <f>V39+V59+V60+V64</f>
        <v>703</v>
      </c>
      <c r="W23" s="24">
        <f>+V23/AB23*1000</f>
        <v>2.1847632189051946</v>
      </c>
      <c r="X23" s="28">
        <v>1.31</v>
      </c>
      <c r="Y23" s="58"/>
      <c r="Z23" s="64">
        <f>Z39+Z59+Z60+Z64</f>
        <v>2486</v>
      </c>
      <c r="AA23" s="64">
        <f>AA39+AA59+AA60+AA64</f>
        <v>2419</v>
      </c>
      <c r="AB23" s="64">
        <f>AB39+AB59+AB60+AB64</f>
        <v>321774</v>
      </c>
    </row>
    <row r="24" spans="2:27" ht="7.5" customHeight="1">
      <c r="B24" s="88"/>
      <c r="C24" s="7"/>
      <c r="D24" s="19"/>
      <c r="E24" s="8"/>
      <c r="F24" s="7"/>
      <c r="G24" s="19"/>
      <c r="H24" s="36"/>
      <c r="I24" s="50"/>
      <c r="J24" s="36"/>
      <c r="K24" s="50" t="s">
        <v>52</v>
      </c>
      <c r="L24" s="36"/>
      <c r="M24" s="50"/>
      <c r="N24" s="36"/>
      <c r="O24" s="50"/>
      <c r="P24" s="36"/>
      <c r="Q24" s="50"/>
      <c r="R24" s="7"/>
      <c r="S24" s="42"/>
      <c r="T24" s="7"/>
      <c r="U24" s="8"/>
      <c r="V24" s="7"/>
      <c r="W24" s="8"/>
      <c r="X24" s="28"/>
      <c r="Y24" s="58"/>
      <c r="Z24" s="64"/>
      <c r="AA24" s="64"/>
    </row>
    <row r="25" spans="2:28" ht="13.5">
      <c r="B25" s="88" t="s">
        <v>58</v>
      </c>
      <c r="C25" s="7">
        <f>C49+C53+C55</f>
        <v>5978</v>
      </c>
      <c r="D25" s="19">
        <f>+C25/AB25*1000</f>
        <v>8.820582736859501</v>
      </c>
      <c r="E25" s="8">
        <f>E49+E53+E55</f>
        <v>507</v>
      </c>
      <c r="F25" s="7">
        <f>F49+F53+F55</f>
        <v>4431</v>
      </c>
      <c r="G25" s="19">
        <f>+F25/AB25*1000</f>
        <v>6.537972918538717</v>
      </c>
      <c r="H25" s="36">
        <f>H49+H53+H55</f>
        <v>16</v>
      </c>
      <c r="I25" s="49">
        <f>ROUND(H25/C25*1000,1)</f>
        <v>2.7</v>
      </c>
      <c r="J25" s="36">
        <f>J49+J53+J55</f>
        <v>9</v>
      </c>
      <c r="K25" s="49">
        <f>ROUND(J25/C25*1000,1)</f>
        <v>1.5</v>
      </c>
      <c r="L25" s="36">
        <f>L49+L53+L55</f>
        <v>73</v>
      </c>
      <c r="M25" s="50">
        <f>ROUND(L25/Z25*1000,1)</f>
        <v>11.9</v>
      </c>
      <c r="N25" s="36">
        <f>N49+N53+N55</f>
        <v>64</v>
      </c>
      <c r="O25" s="50">
        <f>ROUND(N25/Z25*1000,1)</f>
        <v>10.5</v>
      </c>
      <c r="P25" s="36">
        <f>P49+P53+P55</f>
        <v>35</v>
      </c>
      <c r="Q25" s="50">
        <f>ROUND(P25/AA25*1000,1)</f>
        <v>5.8</v>
      </c>
      <c r="R25" s="7">
        <f>R49+R53+R55</f>
        <v>27</v>
      </c>
      <c r="S25" s="42">
        <f>S49+S53+S55</f>
        <v>8</v>
      </c>
      <c r="T25" s="7">
        <f>T49+T53+T55</f>
        <v>3721</v>
      </c>
      <c r="U25" s="22">
        <f>+T25/AB25*1000</f>
        <v>5.490362723963567</v>
      </c>
      <c r="V25" s="7">
        <f>V49+V53+V55</f>
        <v>1223</v>
      </c>
      <c r="W25" s="24">
        <f>+V25/AB25*1000</f>
        <v>1.8045454478386032</v>
      </c>
      <c r="X25" s="28">
        <v>1.18</v>
      </c>
      <c r="Y25" s="58"/>
      <c r="Z25" s="64">
        <f>Z49+Z53+Z55</f>
        <v>6115</v>
      </c>
      <c r="AA25" s="64">
        <f>AA49+AA53+AA55</f>
        <v>6005</v>
      </c>
      <c r="AB25" s="64">
        <f>AB49+AB53+AB55</f>
        <v>677733</v>
      </c>
    </row>
    <row r="26" spans="2:28" ht="13.5">
      <c r="B26" s="88" t="s">
        <v>59</v>
      </c>
      <c r="C26" s="7">
        <f>C48+C54+C58</f>
        <v>4062</v>
      </c>
      <c r="D26" s="19">
        <f>+C26/AB26*1000</f>
        <v>9.056936962648495</v>
      </c>
      <c r="E26" s="8">
        <f>E48+E54+E58</f>
        <v>360</v>
      </c>
      <c r="F26" s="7">
        <f>F48+F54+F58</f>
        <v>2803</v>
      </c>
      <c r="G26" s="19">
        <f>+F26/AB26*1000</f>
        <v>6.249777032571082</v>
      </c>
      <c r="H26" s="36">
        <f>H48+H54+H58</f>
        <v>17</v>
      </c>
      <c r="I26" s="49">
        <f>ROUND(H26/C26*1000,1)</f>
        <v>4.2</v>
      </c>
      <c r="J26" s="36">
        <f>J48+J54+J58</f>
        <v>10</v>
      </c>
      <c r="K26" s="49">
        <f>ROUND(J26/C26*1000,1)</f>
        <v>2.5</v>
      </c>
      <c r="L26" s="36">
        <f>L48+L54+L58</f>
        <v>47</v>
      </c>
      <c r="M26" s="50">
        <f>ROUND(L26/Z26*1000,1)</f>
        <v>11.4</v>
      </c>
      <c r="N26" s="36">
        <f>N48+N54+N58</f>
        <v>31</v>
      </c>
      <c r="O26" s="50">
        <f>ROUND(N26/Z26*1000,1)</f>
        <v>7.5</v>
      </c>
      <c r="P26" s="36">
        <f>P48+P54+P58</f>
        <v>22</v>
      </c>
      <c r="Q26" s="50">
        <f>ROUND(P26/AA26*1000,1)</f>
        <v>5.4</v>
      </c>
      <c r="R26" s="7">
        <f>R48+R54+R58</f>
        <v>16</v>
      </c>
      <c r="S26" s="42">
        <f>S48+S54+S58</f>
        <v>6</v>
      </c>
      <c r="T26" s="7">
        <f>T48+T54+T58</f>
        <v>2641</v>
      </c>
      <c r="U26" s="22">
        <f>+T26/AB26*1000</f>
        <v>5.888569797723949</v>
      </c>
      <c r="V26" s="7">
        <f>V48+V54+V58</f>
        <v>820</v>
      </c>
      <c r="W26" s="24">
        <f>+V26/AB26*1000</f>
        <v>1.828332917127466</v>
      </c>
      <c r="X26" s="28">
        <v>1.27</v>
      </c>
      <c r="Y26" s="58"/>
      <c r="Z26" s="64">
        <f>Z48+Z54+Z58</f>
        <v>4140</v>
      </c>
      <c r="AA26" s="64">
        <f>AA48+AA54+AA58</f>
        <v>4078</v>
      </c>
      <c r="AB26" s="64">
        <f>AB48+AB54+AB58</f>
        <v>448496</v>
      </c>
    </row>
    <row r="27" spans="2:28" ht="13.5">
      <c r="B27" s="88" t="s">
        <v>60</v>
      </c>
      <c r="C27" s="7">
        <f>C81+C91+C92+C90</f>
        <v>723</v>
      </c>
      <c r="D27" s="19">
        <f>+C27/AB27*1000</f>
        <v>5.805410353383278</v>
      </c>
      <c r="E27" s="8">
        <f>E81+E91+E92+E90</f>
        <v>67</v>
      </c>
      <c r="F27" s="7">
        <f>F81+F91+F92+F90</f>
        <v>1527</v>
      </c>
      <c r="G27" s="19">
        <f>+F27/AB27*1000</f>
        <v>12.261219377062607</v>
      </c>
      <c r="H27" s="36">
        <f>H81+H91+H92+H90</f>
        <v>4</v>
      </c>
      <c r="I27" s="49">
        <f>ROUND(H27/C27*1000,1)</f>
        <v>5.5</v>
      </c>
      <c r="J27" s="36">
        <f>J81+J91+J92+J90</f>
        <v>0</v>
      </c>
      <c r="K27" s="49">
        <f>ROUND(J27/C27*1000,1)</f>
        <v>0</v>
      </c>
      <c r="L27" s="36">
        <f>L81+L91+L92+L90</f>
        <v>11</v>
      </c>
      <c r="M27" s="50">
        <f>ROUND(L27/Z27*1000,1)</f>
        <v>14.8</v>
      </c>
      <c r="N27" s="36">
        <f>N81+N91+N92+N90</f>
        <v>9</v>
      </c>
      <c r="O27" s="50">
        <f>ROUND(N27/Z27*1000,1)</f>
        <v>12.1</v>
      </c>
      <c r="P27" s="36">
        <f>P81+P91+P92+P90</f>
        <v>4</v>
      </c>
      <c r="Q27" s="50">
        <f>ROUND(P27/AA27*1000,1)</f>
        <v>5.5</v>
      </c>
      <c r="R27" s="7">
        <f>R81+R91+R92+R90</f>
        <v>4</v>
      </c>
      <c r="S27" s="42">
        <f>S81+S91+S92+S90</f>
        <v>0</v>
      </c>
      <c r="T27" s="7">
        <f>T81+T91+T92+T90</f>
        <v>548</v>
      </c>
      <c r="U27" s="22">
        <f>+T27/AB27*1000</f>
        <v>4.400228041015264</v>
      </c>
      <c r="V27" s="7">
        <f>V81+V91+V92+V90</f>
        <v>237</v>
      </c>
      <c r="W27" s="24">
        <f>+V27/AB27*1000</f>
        <v>1.9030183316069664</v>
      </c>
      <c r="X27" s="28">
        <v>1.18</v>
      </c>
      <c r="Y27" s="58"/>
      <c r="Z27" s="64">
        <f>Z81+Z91+Z92+Z90</f>
        <v>743</v>
      </c>
      <c r="AA27" s="64">
        <f>AA81+AA91+AA92+AA90</f>
        <v>727</v>
      </c>
      <c r="AB27" s="64">
        <f>AB81+AB91+AB92+AB90</f>
        <v>124539</v>
      </c>
    </row>
    <row r="28" spans="2:28" ht="13.5">
      <c r="B28" s="88" t="s">
        <v>61</v>
      </c>
      <c r="C28" s="7">
        <f>C34+C80+C47</f>
        <v>1341</v>
      </c>
      <c r="D28" s="19">
        <f>+C28/AB28*1000</f>
        <v>7.282423347199444</v>
      </c>
      <c r="E28" s="8">
        <f>E34+E80+E47</f>
        <v>116</v>
      </c>
      <c r="F28" s="7">
        <f>F34+F80+F47</f>
        <v>2180</v>
      </c>
      <c r="G28" s="19">
        <f>+F28/AB28*1000</f>
        <v>11.838689706856664</v>
      </c>
      <c r="H28" s="36">
        <f>H34+H80+H47</f>
        <v>1</v>
      </c>
      <c r="I28" s="49">
        <f>ROUND(H28/C28*1000,1)</f>
        <v>0.7</v>
      </c>
      <c r="J28" s="36">
        <f>J34+J80+J47</f>
        <v>1</v>
      </c>
      <c r="K28" s="49">
        <f>ROUND(J28/C28*1000,1)</f>
        <v>0.7</v>
      </c>
      <c r="L28" s="36">
        <f>L34+L80+L47</f>
        <v>32</v>
      </c>
      <c r="M28" s="50">
        <f>ROUND(L28/Z28*1000,1)</f>
        <v>23.1</v>
      </c>
      <c r="N28" s="36">
        <f>N34+N80+N47</f>
        <v>15</v>
      </c>
      <c r="O28" s="50">
        <f>ROUND(N28/Z28*1000,1)</f>
        <v>10.8</v>
      </c>
      <c r="P28" s="36">
        <f>P34+P80+P47</f>
        <v>7</v>
      </c>
      <c r="Q28" s="50">
        <f>ROUND(P28/AA28*1000,1)</f>
        <v>5.2</v>
      </c>
      <c r="R28" s="7">
        <f>R34+R80+R47</f>
        <v>7</v>
      </c>
      <c r="S28" s="42">
        <f>S34+S80+S47</f>
        <v>0</v>
      </c>
      <c r="T28" s="7">
        <f>T34+T80+T47</f>
        <v>827</v>
      </c>
      <c r="U28" s="22">
        <f>+T28/AB28*1000</f>
        <v>4.4910992603534226</v>
      </c>
      <c r="V28" s="7">
        <f>V34+V80+V47</f>
        <v>364</v>
      </c>
      <c r="W28" s="24">
        <f>+V28/AB28*1000</f>
        <v>1.9767353455485441</v>
      </c>
      <c r="X28" s="28">
        <v>1.23</v>
      </c>
      <c r="Y28" s="58"/>
      <c r="Z28" s="64">
        <f>Z34+Z80+Z47</f>
        <v>1388</v>
      </c>
      <c r="AA28" s="64">
        <f>AA34+AA80+AA47</f>
        <v>1348</v>
      </c>
      <c r="AB28" s="64">
        <f>AB34+AB80+AB47</f>
        <v>184142</v>
      </c>
    </row>
    <row r="29" spans="2:28" ht="13.5">
      <c r="B29" s="88" t="s">
        <v>62</v>
      </c>
      <c r="C29" s="7">
        <f>C46+C93+C94+C82+C97+C96</f>
        <v>1515</v>
      </c>
      <c r="D29" s="19">
        <f>+C29/AB29*1000</f>
        <v>6.832418585982492</v>
      </c>
      <c r="E29" s="8">
        <f>E46+E93+E94+E82+E97+E96</f>
        <v>139</v>
      </c>
      <c r="F29" s="7">
        <f>F46+F93+F94+F82+F97+F96</f>
        <v>2253</v>
      </c>
      <c r="G29" s="19">
        <f>+F29/AB29*1000</f>
        <v>10.160685857570003</v>
      </c>
      <c r="H29" s="36">
        <f>H46+H93+H94+H82+H97+H96</f>
        <v>2</v>
      </c>
      <c r="I29" s="49">
        <f>ROUND(H29/C29*1000,1)</f>
        <v>1.3</v>
      </c>
      <c r="J29" s="36">
        <f>J46+J93+J94+J82+J97+J96</f>
        <v>1</v>
      </c>
      <c r="K29" s="49">
        <f>ROUND(J29/C29*1000,1)</f>
        <v>0.7</v>
      </c>
      <c r="L29" s="36">
        <f>L46+L93+L94+L82+L97+L96</f>
        <v>17</v>
      </c>
      <c r="M29" s="50">
        <f>ROUND(L29/Z29*1000,1)</f>
        <v>11</v>
      </c>
      <c r="N29" s="36">
        <f>N46+N93+N94+N82+N97+N96</f>
        <v>18</v>
      </c>
      <c r="O29" s="50">
        <f>ROUND(N29/Z29*1000,1)</f>
        <v>11.6</v>
      </c>
      <c r="P29" s="36">
        <f>P46+P93+P94+P82+P97+P96</f>
        <v>8</v>
      </c>
      <c r="Q29" s="50">
        <f>ROUND(P29/AA29*1000,1)</f>
        <v>5.3</v>
      </c>
      <c r="R29" s="7">
        <f>R46+R93+R94+R82+R97+R96</f>
        <v>8</v>
      </c>
      <c r="S29" s="42">
        <f>S46+S93+S94+S82+S97+S96</f>
        <v>0</v>
      </c>
      <c r="T29" s="7">
        <f>T46+T93+T94+T82+T97+T96</f>
        <v>1080</v>
      </c>
      <c r="U29" s="22">
        <f>+T29/AB29*1000</f>
        <v>4.870635031591481</v>
      </c>
      <c r="V29" s="7">
        <f>V46+V93+V94+V82+V97+V96</f>
        <v>490</v>
      </c>
      <c r="W29" s="24">
        <f>+V29/AB29*1000</f>
        <v>2.2098251532220603</v>
      </c>
      <c r="X29" s="28">
        <v>1.17</v>
      </c>
      <c r="Y29" s="58"/>
      <c r="Z29" s="64">
        <f>Z46+Z93+Z94+Z82+Z97+Z96</f>
        <v>1550</v>
      </c>
      <c r="AA29" s="64">
        <f>AA46+AA93+AA94+AA82+AA97+AA96</f>
        <v>1523</v>
      </c>
      <c r="AB29" s="64">
        <f>AB46+AB93+AB94+AB82+AB97+AB96</f>
        <v>221737</v>
      </c>
    </row>
    <row r="30" spans="2:27" ht="7.5" customHeight="1">
      <c r="B30" s="88"/>
      <c r="C30" s="7"/>
      <c r="D30" s="19"/>
      <c r="E30" s="8"/>
      <c r="F30" s="7"/>
      <c r="G30" s="19"/>
      <c r="H30" s="36"/>
      <c r="I30" s="50"/>
      <c r="J30" s="36"/>
      <c r="K30" s="50" t="s">
        <v>52</v>
      </c>
      <c r="L30" s="36"/>
      <c r="M30" s="50"/>
      <c r="N30" s="36"/>
      <c r="O30" s="50"/>
      <c r="P30" s="36"/>
      <c r="Q30" s="50"/>
      <c r="R30" s="7"/>
      <c r="S30" s="42"/>
      <c r="T30" s="7"/>
      <c r="U30" s="8"/>
      <c r="V30" s="7"/>
      <c r="W30" s="8"/>
      <c r="X30" s="28"/>
      <c r="Y30" s="58"/>
      <c r="Z30" s="64"/>
      <c r="AA30" s="64"/>
    </row>
    <row r="31" spans="2:28" ht="13.5">
      <c r="B31" s="88" t="s">
        <v>63</v>
      </c>
      <c r="C31" s="7">
        <f>C37+C57+C79+C108</f>
        <v>924</v>
      </c>
      <c r="D31" s="19">
        <f>+C31/AB31*1000</f>
        <v>6.655382288327871</v>
      </c>
      <c r="E31" s="8">
        <f>E37+E57+E79+E108</f>
        <v>97</v>
      </c>
      <c r="F31" s="7">
        <f>F37+F57+F79+F108</f>
        <v>1966</v>
      </c>
      <c r="G31" s="19">
        <f>+F31/AB31*1000</f>
        <v>14.16069434940757</v>
      </c>
      <c r="H31" s="36">
        <f>H37+H57+H79+H108</f>
        <v>2</v>
      </c>
      <c r="I31" s="49">
        <f>ROUND(H31/C31*1000,1)</f>
        <v>2.2</v>
      </c>
      <c r="J31" s="36">
        <f>J37+J57+J79+J108</f>
        <v>2</v>
      </c>
      <c r="K31" s="49">
        <f>ROUND(J31/C31*1000,1)</f>
        <v>2.2</v>
      </c>
      <c r="L31" s="36">
        <f>L37+L57+L79+L108</f>
        <v>9</v>
      </c>
      <c r="M31" s="50">
        <f>ROUND(L31/Z31*1000,1)</f>
        <v>9.5</v>
      </c>
      <c r="N31" s="36">
        <f>N37+N57+N79+N108</f>
        <v>10</v>
      </c>
      <c r="O31" s="50">
        <f>ROUND(N31/Z31*1000,1)</f>
        <v>10.6</v>
      </c>
      <c r="P31" s="36">
        <f>P37+P57+P79+P108</f>
        <v>5</v>
      </c>
      <c r="Q31" s="50">
        <f>ROUND(P31/AA31*1000,1)</f>
        <v>5.4</v>
      </c>
      <c r="R31" s="7">
        <f>R37+R57+R79+R108</f>
        <v>3</v>
      </c>
      <c r="S31" s="42">
        <f>S37+S57+S79+S108</f>
        <v>2</v>
      </c>
      <c r="T31" s="7">
        <f>T37+T57+T79+T108</f>
        <v>556</v>
      </c>
      <c r="U31" s="22">
        <f>+T31/AB31*1000</f>
        <v>4.004753844491663</v>
      </c>
      <c r="V31" s="7">
        <f>V37+V57+V79+V108</f>
        <v>250</v>
      </c>
      <c r="W31" s="24">
        <f>+V31/AB31*1000</f>
        <v>1.8006986710843806</v>
      </c>
      <c r="X31" s="28">
        <v>1.33</v>
      </c>
      <c r="Y31" s="58"/>
      <c r="Z31" s="64">
        <f>Z37+Z57+Z79+Z108</f>
        <v>943</v>
      </c>
      <c r="AA31" s="64">
        <f>AA37+AA57+AA79+AA108</f>
        <v>927</v>
      </c>
      <c r="AB31" s="64">
        <f>AB37+AB57+AB79+AB108</f>
        <v>138835</v>
      </c>
    </row>
    <row r="32" spans="2:26" ht="13.5">
      <c r="B32" s="15" t="s">
        <v>64</v>
      </c>
      <c r="C32" s="7"/>
      <c r="D32" s="19"/>
      <c r="E32" s="8"/>
      <c r="F32" s="7"/>
      <c r="G32" s="19"/>
      <c r="H32" s="36"/>
      <c r="I32" s="50"/>
      <c r="J32" s="36" t="s">
        <v>52</v>
      </c>
      <c r="K32" s="50" t="s">
        <v>52</v>
      </c>
      <c r="L32" s="36"/>
      <c r="M32" s="50" t="s">
        <v>52</v>
      </c>
      <c r="N32" s="36"/>
      <c r="O32" s="50" t="s">
        <v>52</v>
      </c>
      <c r="P32" s="36"/>
      <c r="Q32" s="50" t="s">
        <v>52</v>
      </c>
      <c r="R32" s="36"/>
      <c r="S32" s="42"/>
      <c r="T32" s="7"/>
      <c r="U32" s="8"/>
      <c r="V32" s="7"/>
      <c r="W32" s="8"/>
      <c r="X32" s="11"/>
      <c r="Y32" s="59"/>
      <c r="Z32" s="60" t="s">
        <v>52</v>
      </c>
    </row>
    <row r="33" spans="2:29" ht="13.5">
      <c r="B33" s="88" t="s">
        <v>53</v>
      </c>
      <c r="C33" s="7">
        <v>8094</v>
      </c>
      <c r="D33" s="19">
        <f>+C33/AB33*1000</f>
        <v>8.637829081118115</v>
      </c>
      <c r="E33" s="8">
        <v>760</v>
      </c>
      <c r="F33" s="7">
        <v>6183</v>
      </c>
      <c r="G33" s="19">
        <f>+F33/AB33*1000</f>
        <v>6.598430591617656</v>
      </c>
      <c r="H33" s="36">
        <v>19</v>
      </c>
      <c r="I33" s="49">
        <f>ROUND(H33/C33*1000,1)</f>
        <v>2.3</v>
      </c>
      <c r="J33" s="36">
        <v>10</v>
      </c>
      <c r="K33" s="49">
        <f>ROUND(J33/C33*1000,1)</f>
        <v>1.2</v>
      </c>
      <c r="L33" s="36">
        <v>115</v>
      </c>
      <c r="M33" s="50">
        <f>ROUND(L33/Z33*1000,1)</f>
        <v>13.9</v>
      </c>
      <c r="N33" s="36">
        <v>84</v>
      </c>
      <c r="O33" s="50">
        <f>ROUND(N33/Z33*1000,1)</f>
        <v>10.1</v>
      </c>
      <c r="P33" s="36">
        <v>41</v>
      </c>
      <c r="Q33" s="50">
        <f>ROUND(P33/AA33*1000,1)</f>
        <v>5</v>
      </c>
      <c r="R33" s="36">
        <v>31</v>
      </c>
      <c r="S33" s="42">
        <f>P33-R33</f>
        <v>10</v>
      </c>
      <c r="T33" s="7">
        <v>5466</v>
      </c>
      <c r="U33" s="22">
        <f>+T33/AB33*1000</f>
        <v>5.833255962119053</v>
      </c>
      <c r="V33" s="7">
        <v>1915</v>
      </c>
      <c r="W33" s="24">
        <f>+V33/AB33*1000</f>
        <v>2.043667246150382</v>
      </c>
      <c r="X33" s="28">
        <v>1.23</v>
      </c>
      <c r="Y33" s="58"/>
      <c r="Z33" s="60">
        <f>C33+L33+N33</f>
        <v>8293</v>
      </c>
      <c r="AA33" s="62">
        <f>C33+R33</f>
        <v>8125</v>
      </c>
      <c r="AB33" s="64">
        <v>937041</v>
      </c>
      <c r="AC33" s="27"/>
    </row>
    <row r="34" spans="2:29" ht="13.5">
      <c r="B34" s="88" t="s">
        <v>65</v>
      </c>
      <c r="C34" s="7">
        <v>438</v>
      </c>
      <c r="D34" s="19">
        <f>+C34/AB34*1000</f>
        <v>6.024759284731775</v>
      </c>
      <c r="E34" s="8">
        <v>35</v>
      </c>
      <c r="F34" s="7">
        <v>993</v>
      </c>
      <c r="G34" s="19">
        <f>+F34/AB34*1000</f>
        <v>13.658872077028885</v>
      </c>
      <c r="H34" s="36">
        <v>1</v>
      </c>
      <c r="I34" s="49">
        <f>ROUND(H34/C34*1000,1)</f>
        <v>2.3</v>
      </c>
      <c r="J34" s="36">
        <v>1</v>
      </c>
      <c r="K34" s="49">
        <f>ROUND(J34/C34*1000,1)</f>
        <v>2.3</v>
      </c>
      <c r="L34" s="36">
        <v>16</v>
      </c>
      <c r="M34" s="50">
        <f>ROUND(L34/Z34*1000,1)</f>
        <v>34.9</v>
      </c>
      <c r="N34" s="36">
        <v>5</v>
      </c>
      <c r="O34" s="50">
        <f>ROUND(N34/Z34*1000,1)</f>
        <v>10.9</v>
      </c>
      <c r="P34" s="36">
        <v>6</v>
      </c>
      <c r="Q34" s="50">
        <f>ROUND(P34/AA34*1000,1)</f>
        <v>13.5</v>
      </c>
      <c r="R34" s="36">
        <v>6</v>
      </c>
      <c r="S34" s="42">
        <f>P34-R34</f>
        <v>0</v>
      </c>
      <c r="T34" s="7">
        <v>282</v>
      </c>
      <c r="U34" s="22">
        <f>+T34/AB34*1000</f>
        <v>3.8789546079779917</v>
      </c>
      <c r="V34" s="7">
        <v>135</v>
      </c>
      <c r="W34" s="24">
        <f>+V34/AB34*1000</f>
        <v>1.8569463548830811</v>
      </c>
      <c r="X34" s="28">
        <v>1.2</v>
      </c>
      <c r="Y34" s="58"/>
      <c r="Z34" s="60">
        <f>C34+L34+N34</f>
        <v>459</v>
      </c>
      <c r="AA34" s="62">
        <f>C34+R34</f>
        <v>444</v>
      </c>
      <c r="AB34" s="64">
        <v>72700</v>
      </c>
      <c r="AC34" s="27"/>
    </row>
    <row r="35" spans="2:29" ht="13.5">
      <c r="B35" s="88" t="s">
        <v>66</v>
      </c>
      <c r="C35" s="7">
        <v>4820</v>
      </c>
      <c r="D35" s="19">
        <f>+C35/AB35*1000</f>
        <v>10.2537047358501</v>
      </c>
      <c r="E35" s="8">
        <v>433</v>
      </c>
      <c r="F35" s="7">
        <v>2687</v>
      </c>
      <c r="G35" s="19">
        <f>+F35/AB35*1000</f>
        <v>5.716121291541332</v>
      </c>
      <c r="H35" s="36">
        <v>9</v>
      </c>
      <c r="I35" s="49">
        <f>ROUND(H35/C35*1000,1)</f>
        <v>1.9</v>
      </c>
      <c r="J35" s="36">
        <v>5</v>
      </c>
      <c r="K35" s="49">
        <f>ROUND(J35/C35*1000,1)</f>
        <v>1</v>
      </c>
      <c r="L35" s="36">
        <v>45</v>
      </c>
      <c r="M35" s="50">
        <f>ROUND(L35/Z35*1000,1)</f>
        <v>9.2</v>
      </c>
      <c r="N35" s="36">
        <v>50</v>
      </c>
      <c r="O35" s="50">
        <f>ROUND(N35/Z35*1000,1)</f>
        <v>10.2</v>
      </c>
      <c r="P35" s="36">
        <v>20</v>
      </c>
      <c r="Q35" s="50">
        <f>ROUND(P35/AA35*1000,1)</f>
        <v>4.1</v>
      </c>
      <c r="R35" s="36">
        <v>15</v>
      </c>
      <c r="S35" s="42">
        <f>P35-R35</f>
        <v>5</v>
      </c>
      <c r="T35" s="7">
        <v>3813</v>
      </c>
      <c r="U35" s="22">
        <f>+T35/AB35*1000</f>
        <v>8.111488829418347</v>
      </c>
      <c r="V35" s="7">
        <v>1026</v>
      </c>
      <c r="W35" s="24">
        <f>+V35/AB35*1000</f>
        <v>2.1826350744776355</v>
      </c>
      <c r="X35" s="28">
        <v>1.28</v>
      </c>
      <c r="Y35" s="58"/>
      <c r="Z35" s="60">
        <f>C35+L35+N35</f>
        <v>4915</v>
      </c>
      <c r="AA35" s="62">
        <f>C35+R35</f>
        <v>4835</v>
      </c>
      <c r="AB35" s="64">
        <v>470074</v>
      </c>
      <c r="AC35" s="27"/>
    </row>
    <row r="36" spans="2:29" ht="13.5">
      <c r="B36" s="88" t="s">
        <v>67</v>
      </c>
      <c r="C36" s="7">
        <v>5632</v>
      </c>
      <c r="D36" s="19">
        <f>+C36/AB36*1000</f>
        <v>9.640286538346327</v>
      </c>
      <c r="E36" s="8">
        <v>486</v>
      </c>
      <c r="F36" s="7">
        <v>3837</v>
      </c>
      <c r="G36" s="19">
        <f>+F36/AB36*1000</f>
        <v>6.567787543969258</v>
      </c>
      <c r="H36" s="36">
        <v>15</v>
      </c>
      <c r="I36" s="49">
        <f>ROUND(H36/C36*1000,1)</f>
        <v>2.7</v>
      </c>
      <c r="J36" s="36">
        <v>9</v>
      </c>
      <c r="K36" s="49">
        <f>ROUND(J36/C36*1000,1)</f>
        <v>1.6</v>
      </c>
      <c r="L36" s="36">
        <v>83</v>
      </c>
      <c r="M36" s="50">
        <f>ROUND(L36/Z36*1000,1)</f>
        <v>14.4</v>
      </c>
      <c r="N36" s="36">
        <v>61</v>
      </c>
      <c r="O36" s="50">
        <f>ROUND(N36/Z36*1000,1)</f>
        <v>10.6</v>
      </c>
      <c r="P36" s="36">
        <v>24</v>
      </c>
      <c r="Q36" s="50">
        <f>ROUND(P36/AA36*1000,1)</f>
        <v>4.2</v>
      </c>
      <c r="R36" s="36">
        <v>19</v>
      </c>
      <c r="S36" s="42">
        <f>P36-R36</f>
        <v>5</v>
      </c>
      <c r="T36" s="7">
        <v>3933</v>
      </c>
      <c r="U36" s="22">
        <f>+T36/AB36*1000</f>
        <v>6.732110609963797</v>
      </c>
      <c r="V36" s="7">
        <v>1132</v>
      </c>
      <c r="W36" s="24">
        <f>+V36/AB36*1000</f>
        <v>1.9376428198522804</v>
      </c>
      <c r="X36" s="28">
        <v>1.28</v>
      </c>
      <c r="Y36" s="58"/>
      <c r="Z36" s="60">
        <f>C36+L36+N36</f>
        <v>5776</v>
      </c>
      <c r="AA36" s="62">
        <f>C36+R36</f>
        <v>5651</v>
      </c>
      <c r="AB36" s="64">
        <v>584215</v>
      </c>
      <c r="AC36" s="27"/>
    </row>
    <row r="37" spans="2:29" ht="13.5">
      <c r="B37" s="88" t="s">
        <v>68</v>
      </c>
      <c r="C37" s="7">
        <v>386</v>
      </c>
      <c r="D37" s="19">
        <f>+C37/AB37*1000</f>
        <v>7.726799583633597</v>
      </c>
      <c r="E37" s="8">
        <v>39</v>
      </c>
      <c r="F37" s="7">
        <v>627</v>
      </c>
      <c r="G37" s="19">
        <f>+F37/AB37*1000</f>
        <v>12.551044919529186</v>
      </c>
      <c r="H37" s="36">
        <v>2</v>
      </c>
      <c r="I37" s="49">
        <f>ROUND(H37/C37*1000,1)</f>
        <v>5.2</v>
      </c>
      <c r="J37" s="30">
        <v>2</v>
      </c>
      <c r="K37" s="49">
        <f>ROUND(J37/C37*1000,1)</f>
        <v>5.2</v>
      </c>
      <c r="L37" s="36">
        <v>5</v>
      </c>
      <c r="M37" s="50">
        <f>ROUND(L37/Z37*1000,1)</f>
        <v>12.7</v>
      </c>
      <c r="N37" s="36">
        <v>4</v>
      </c>
      <c r="O37" s="50">
        <f>ROUND(N37/Z37*1000,1)</f>
        <v>10.1</v>
      </c>
      <c r="P37" s="36">
        <v>4</v>
      </c>
      <c r="Q37" s="50">
        <f>ROUND(P37/AA37*1000,1)</f>
        <v>10.3</v>
      </c>
      <c r="R37" s="36">
        <v>2</v>
      </c>
      <c r="S37" s="42">
        <f>P37-R37</f>
        <v>2</v>
      </c>
      <c r="T37" s="7">
        <v>210</v>
      </c>
      <c r="U37" s="22">
        <f>+T37/AB37*1000</f>
        <v>4.203699255344704</v>
      </c>
      <c r="V37" s="7">
        <v>113</v>
      </c>
      <c r="W37" s="24">
        <f>+V37/AB37*1000</f>
        <v>2.261990551685483</v>
      </c>
      <c r="X37" s="28">
        <v>1.52</v>
      </c>
      <c r="Y37" s="58"/>
      <c r="Z37" s="60">
        <f>C37+L37+N37</f>
        <v>395</v>
      </c>
      <c r="AA37" s="62">
        <f>C37+R37</f>
        <v>388</v>
      </c>
      <c r="AB37" s="64">
        <v>49956</v>
      </c>
      <c r="AC37" s="27"/>
    </row>
    <row r="38" spans="2:27" ht="7.5" customHeight="1">
      <c r="B38" s="88"/>
      <c r="C38" s="7"/>
      <c r="D38" s="19"/>
      <c r="E38" s="8"/>
      <c r="F38" s="7"/>
      <c r="G38" s="19"/>
      <c r="H38" s="36"/>
      <c r="I38" s="50"/>
      <c r="J38" s="36"/>
      <c r="K38" s="50"/>
      <c r="L38" s="36"/>
      <c r="M38" s="50"/>
      <c r="N38" s="36"/>
      <c r="O38" s="50"/>
      <c r="P38" s="36"/>
      <c r="Q38" s="50"/>
      <c r="R38" s="36"/>
      <c r="S38" s="42"/>
      <c r="T38" s="7"/>
      <c r="U38" s="8"/>
      <c r="V38" s="7"/>
      <c r="W38" s="8"/>
      <c r="X38" s="28"/>
      <c r="Y38" s="58"/>
      <c r="AA38" s="62"/>
    </row>
    <row r="39" spans="2:29" ht="13.5">
      <c r="B39" s="88" t="s">
        <v>69</v>
      </c>
      <c r="C39" s="7">
        <v>964</v>
      </c>
      <c r="D39" s="19">
        <f>+C39/AB39*1000</f>
        <v>7.797018691815556</v>
      </c>
      <c r="E39" s="8">
        <v>98</v>
      </c>
      <c r="F39" s="7">
        <v>1011</v>
      </c>
      <c r="G39" s="19">
        <f>+F39/AB39*1000</f>
        <v>8.177163794009884</v>
      </c>
      <c r="H39" s="36">
        <v>1</v>
      </c>
      <c r="I39" s="49">
        <f>ROUND(H39/C39*1000,1)</f>
        <v>1</v>
      </c>
      <c r="J39" s="36">
        <v>1</v>
      </c>
      <c r="K39" s="49">
        <f>ROUND(J39/C39*1000,1)</f>
        <v>1</v>
      </c>
      <c r="L39" s="36">
        <v>14</v>
      </c>
      <c r="M39" s="50">
        <f>ROUND(L39/Z39*1000,1)</f>
        <v>14.1</v>
      </c>
      <c r="N39" s="36">
        <v>17</v>
      </c>
      <c r="O39" s="50">
        <f>ROUND(N39/Z39*1000,1)</f>
        <v>17.1</v>
      </c>
      <c r="P39" s="36">
        <v>3</v>
      </c>
      <c r="Q39" s="50">
        <f>ROUND(P39/AA39*1000,1)</f>
        <v>3.1</v>
      </c>
      <c r="R39" s="36">
        <v>2</v>
      </c>
      <c r="S39" s="42">
        <f>P39-R39</f>
        <v>1</v>
      </c>
      <c r="T39" s="7">
        <v>712</v>
      </c>
      <c r="U39" s="22">
        <f>+T39/AB39*1000</f>
        <v>5.758793888560868</v>
      </c>
      <c r="V39" s="7">
        <v>270</v>
      </c>
      <c r="W39" s="24">
        <f>+V39/AB39*1000</f>
        <v>2.1838122892014526</v>
      </c>
      <c r="X39" s="28">
        <v>1.24</v>
      </c>
      <c r="Y39" s="58"/>
      <c r="Z39" s="60">
        <f>C39+L39+N39</f>
        <v>995</v>
      </c>
      <c r="AA39" s="62">
        <f>C39+R39</f>
        <v>966</v>
      </c>
      <c r="AB39" s="64">
        <v>123637</v>
      </c>
      <c r="AC39" s="27"/>
    </row>
    <row r="40" spans="2:29" ht="13.5">
      <c r="B40" s="88" t="s">
        <v>70</v>
      </c>
      <c r="C40" s="7">
        <v>4173</v>
      </c>
      <c r="D40" s="19">
        <f>+C40/AB40*1000</f>
        <v>8.752244165170557</v>
      </c>
      <c r="E40" s="8">
        <v>372</v>
      </c>
      <c r="F40" s="7">
        <v>3132</v>
      </c>
      <c r="G40" s="19">
        <f>+F40/AB40*1000</f>
        <v>6.568902162787966</v>
      </c>
      <c r="H40" s="36">
        <v>12</v>
      </c>
      <c r="I40" s="49">
        <f>ROUND(H40/C40*1000,1)</f>
        <v>2.9</v>
      </c>
      <c r="J40" s="36">
        <v>5</v>
      </c>
      <c r="K40" s="49">
        <f>ROUND(J40/C40*1000,1)</f>
        <v>1.2</v>
      </c>
      <c r="L40" s="36">
        <v>70</v>
      </c>
      <c r="M40" s="50">
        <f>ROUND(L40/Z40*1000,1)</f>
        <v>16.3</v>
      </c>
      <c r="N40" s="36">
        <v>51</v>
      </c>
      <c r="O40" s="50">
        <f>ROUND(N40/Z40*1000,1)</f>
        <v>11.9</v>
      </c>
      <c r="P40" s="36">
        <v>23</v>
      </c>
      <c r="Q40" s="50">
        <f>ROUND(P40/AA40*1000,1)</f>
        <v>5.5</v>
      </c>
      <c r="R40" s="36">
        <v>18</v>
      </c>
      <c r="S40" s="42">
        <f>P40-R40</f>
        <v>5</v>
      </c>
      <c r="T40" s="7">
        <v>3187</v>
      </c>
      <c r="U40" s="22">
        <f>+T40/AB40*1000</f>
        <v>6.684256447255827</v>
      </c>
      <c r="V40" s="7">
        <v>1078</v>
      </c>
      <c r="W40" s="24">
        <f>+V40/AB40*1000</f>
        <v>2.2609439755700595</v>
      </c>
      <c r="X40" s="28">
        <v>1.2</v>
      </c>
      <c r="Y40" s="58"/>
      <c r="Z40" s="60">
        <f>C40+L40+N40</f>
        <v>4294</v>
      </c>
      <c r="AA40" s="62">
        <f>C40+R40</f>
        <v>4191</v>
      </c>
      <c r="AB40" s="64">
        <v>476792</v>
      </c>
      <c r="AC40" s="27"/>
    </row>
    <row r="41" spans="2:29" ht="13.5">
      <c r="B41" s="88" t="s">
        <v>71</v>
      </c>
      <c r="C41" s="7">
        <v>1163</v>
      </c>
      <c r="D41" s="19">
        <f>+C41/AB41*1000</f>
        <v>7.5969377090301</v>
      </c>
      <c r="E41" s="8">
        <v>96</v>
      </c>
      <c r="F41" s="7">
        <v>1235</v>
      </c>
      <c r="G41" s="19">
        <f>+F41/AB41*1000</f>
        <v>8.067255434782608</v>
      </c>
      <c r="H41" s="36">
        <v>3</v>
      </c>
      <c r="I41" s="49">
        <f>ROUND(H41/C41*1000,1)</f>
        <v>2.6</v>
      </c>
      <c r="J41" s="36">
        <v>1</v>
      </c>
      <c r="K41" s="49">
        <f>ROUND(J41/C41*1000,1)</f>
        <v>0.9</v>
      </c>
      <c r="L41" s="36">
        <v>21</v>
      </c>
      <c r="M41" s="50">
        <f>ROUND(L41/Z41*1000,1)</f>
        <v>17.6</v>
      </c>
      <c r="N41" s="36">
        <v>12</v>
      </c>
      <c r="O41" s="50">
        <f>ROUND(N41/Z41*1000,1)</f>
        <v>10</v>
      </c>
      <c r="P41" s="36">
        <v>7</v>
      </c>
      <c r="Q41" s="50">
        <f>ROUND(P41/AA41*1000,1)</f>
        <v>6</v>
      </c>
      <c r="R41" s="36">
        <v>6</v>
      </c>
      <c r="S41" s="42">
        <f>P41-R41</f>
        <v>1</v>
      </c>
      <c r="T41" s="7">
        <v>729</v>
      </c>
      <c r="U41" s="22">
        <f>+T41/AB41*1000</f>
        <v>4.761966973244147</v>
      </c>
      <c r="V41" s="7">
        <v>297</v>
      </c>
      <c r="W41" s="24">
        <f>+V41/AB41*1000</f>
        <v>1.940060618729097</v>
      </c>
      <c r="X41" s="28">
        <v>1.19</v>
      </c>
      <c r="Y41" s="58"/>
      <c r="Z41" s="60">
        <f>C41+L41+N41</f>
        <v>1196</v>
      </c>
      <c r="AA41" s="62">
        <f>C41+R41</f>
        <v>1169</v>
      </c>
      <c r="AB41" s="64">
        <v>153088</v>
      </c>
      <c r="AC41" s="27"/>
    </row>
    <row r="42" spans="2:29" ht="13.5">
      <c r="B42" s="88" t="s">
        <v>72</v>
      </c>
      <c r="C42" s="7">
        <v>684</v>
      </c>
      <c r="D42" s="19">
        <f>+C42/AB42*1000</f>
        <v>7.356816348480774</v>
      </c>
      <c r="E42" s="8">
        <v>61</v>
      </c>
      <c r="F42" s="7">
        <v>894</v>
      </c>
      <c r="G42" s="19">
        <f>+F42/AB42*1000</f>
        <v>9.615488034417854</v>
      </c>
      <c r="H42" s="36">
        <v>1</v>
      </c>
      <c r="I42" s="49">
        <f>ROUND(H42/C42*1000,1)</f>
        <v>1.5</v>
      </c>
      <c r="J42" s="36">
        <v>1</v>
      </c>
      <c r="K42" s="49">
        <f>ROUND(J42/C42*1000,1)</f>
        <v>1.5</v>
      </c>
      <c r="L42" s="36">
        <v>5</v>
      </c>
      <c r="M42" s="50">
        <f>ROUND(L42/Z42*1000,1)</f>
        <v>7.1</v>
      </c>
      <c r="N42" s="36">
        <v>17</v>
      </c>
      <c r="O42" s="50">
        <f>ROUND(N42/Z42*1000,1)</f>
        <v>24.1</v>
      </c>
      <c r="P42" s="36">
        <v>0</v>
      </c>
      <c r="Q42" s="50">
        <f>ROUND(P42/AA42*1000,1)</f>
        <v>0</v>
      </c>
      <c r="R42" s="36">
        <v>0</v>
      </c>
      <c r="S42" s="42">
        <f>P42-R42</f>
        <v>0</v>
      </c>
      <c r="T42" s="7">
        <v>520</v>
      </c>
      <c r="U42" s="22">
        <f>+T42/AB42*1000</f>
        <v>5.592901317558484</v>
      </c>
      <c r="V42" s="7">
        <v>225</v>
      </c>
      <c r="W42" s="24">
        <f>+V42/AB42*1000</f>
        <v>2.4200053777897286</v>
      </c>
      <c r="X42" s="28">
        <v>1.22</v>
      </c>
      <c r="Y42" s="58"/>
      <c r="Z42" s="60">
        <f>C42+L42+N42</f>
        <v>706</v>
      </c>
      <c r="AA42" s="62">
        <f>C42+R42</f>
        <v>684</v>
      </c>
      <c r="AB42" s="64">
        <v>92975</v>
      </c>
      <c r="AC42" s="27"/>
    </row>
    <row r="43" spans="2:29" ht="13.5">
      <c r="B43" s="88" t="s">
        <v>73</v>
      </c>
      <c r="C43" s="7">
        <v>1375</v>
      </c>
      <c r="D43" s="19">
        <f>+C43/AB43*1000</f>
        <v>11.05945563348562</v>
      </c>
      <c r="E43" s="8">
        <v>122</v>
      </c>
      <c r="F43" s="7">
        <v>857</v>
      </c>
      <c r="G43" s="19">
        <f>+F43/AB43*1000</f>
        <v>6.893057074834309</v>
      </c>
      <c r="H43" s="36">
        <v>6</v>
      </c>
      <c r="I43" s="49">
        <f>ROUND(H43/C43*1000,1)</f>
        <v>4.4</v>
      </c>
      <c r="J43" s="36">
        <v>3</v>
      </c>
      <c r="K43" s="49">
        <f>ROUND(J43/C43*1000,1)</f>
        <v>2.2</v>
      </c>
      <c r="L43" s="36">
        <v>19</v>
      </c>
      <c r="M43" s="50">
        <f>ROUND(L43/Z43*1000,1)</f>
        <v>13.5</v>
      </c>
      <c r="N43" s="36">
        <v>12</v>
      </c>
      <c r="O43" s="50">
        <f>ROUND(N43/Z43*1000,1)</f>
        <v>8.5</v>
      </c>
      <c r="P43" s="36">
        <v>9</v>
      </c>
      <c r="Q43" s="50">
        <f>ROUND(P43/AA43*1000,1)</f>
        <v>6.5</v>
      </c>
      <c r="R43" s="36">
        <v>6</v>
      </c>
      <c r="S43" s="42">
        <f>P43-R43</f>
        <v>3</v>
      </c>
      <c r="T43" s="7">
        <v>966</v>
      </c>
      <c r="U43" s="22">
        <f>+T43/AB43*1000</f>
        <v>7.769770285052442</v>
      </c>
      <c r="V43" s="7">
        <v>285</v>
      </c>
      <c r="W43" s="24">
        <f>+V43/AB43*1000</f>
        <v>2.292323531304292</v>
      </c>
      <c r="X43" s="28">
        <v>1.44</v>
      </c>
      <c r="Y43" s="58"/>
      <c r="Z43" s="60">
        <f>C43+L43+N43</f>
        <v>1406</v>
      </c>
      <c r="AA43" s="62">
        <f>C43+R43</f>
        <v>1381</v>
      </c>
      <c r="AB43" s="64">
        <v>124328</v>
      </c>
      <c r="AC43" s="27"/>
    </row>
    <row r="44" spans="2:27" ht="7.5" customHeight="1">
      <c r="B44" s="88"/>
      <c r="C44" s="7"/>
      <c r="D44" s="19"/>
      <c r="E44" s="8"/>
      <c r="F44" s="7"/>
      <c r="G44" s="19"/>
      <c r="H44" s="36"/>
      <c r="I44" s="50"/>
      <c r="J44" s="36"/>
      <c r="K44" s="50" t="s">
        <v>52</v>
      </c>
      <c r="L44" s="36"/>
      <c r="M44" s="50"/>
      <c r="N44" s="36"/>
      <c r="O44" s="50"/>
      <c r="P44" s="36"/>
      <c r="Q44" s="50"/>
      <c r="R44" s="36"/>
      <c r="S44" s="42"/>
      <c r="T44" s="7"/>
      <c r="U44" s="8"/>
      <c r="V44" s="7"/>
      <c r="W44" s="8"/>
      <c r="X44" s="28"/>
      <c r="Y44" s="58"/>
      <c r="AA44" s="62"/>
    </row>
    <row r="45" spans="2:29" ht="13.5">
      <c r="B45" s="88" t="s">
        <v>74</v>
      </c>
      <c r="C45" s="7">
        <v>1302</v>
      </c>
      <c r="D45" s="19">
        <f>+C45/AB45*1000</f>
        <v>7.598793064204549</v>
      </c>
      <c r="E45" s="8">
        <v>129</v>
      </c>
      <c r="F45" s="7">
        <v>1239</v>
      </c>
      <c r="G45" s="19">
        <f>+F45/AB45*1000</f>
        <v>7.231109528839813</v>
      </c>
      <c r="H45" s="36">
        <v>3</v>
      </c>
      <c r="I45" s="49">
        <f>ROUND(H45/C45*1000,1)</f>
        <v>2.3</v>
      </c>
      <c r="J45" s="36">
        <v>2</v>
      </c>
      <c r="K45" s="49">
        <f>ROUND(J45/C45*1000,1)</f>
        <v>1.5</v>
      </c>
      <c r="L45" s="36">
        <v>17</v>
      </c>
      <c r="M45" s="50">
        <f>ROUND(L45/Z45*1000,1)</f>
        <v>12.7</v>
      </c>
      <c r="N45" s="36">
        <v>18</v>
      </c>
      <c r="O45" s="50">
        <f>ROUND(N45/Z45*1000,1)</f>
        <v>13.5</v>
      </c>
      <c r="P45" s="36">
        <v>4</v>
      </c>
      <c r="Q45" s="50">
        <f>ROUND(P45/AA45*1000,1)</f>
        <v>3.1</v>
      </c>
      <c r="R45" s="36">
        <v>3</v>
      </c>
      <c r="S45" s="42">
        <f>P45-R45</f>
        <v>1</v>
      </c>
      <c r="T45" s="7">
        <v>762</v>
      </c>
      <c r="U45" s="22">
        <f>+T45/AB45*1000</f>
        <v>4.447219903935381</v>
      </c>
      <c r="V45" s="7">
        <v>305</v>
      </c>
      <c r="W45" s="24">
        <f>+V45/AB45*1000</f>
        <v>1.7800552108927707</v>
      </c>
      <c r="X45" s="28">
        <v>1.11</v>
      </c>
      <c r="Y45" s="58"/>
      <c r="Z45" s="60">
        <f>C45+L45+N45</f>
        <v>1337</v>
      </c>
      <c r="AA45" s="62">
        <f>C45+R45</f>
        <v>1305</v>
      </c>
      <c r="AB45" s="64">
        <v>171343</v>
      </c>
      <c r="AC45" s="27"/>
    </row>
    <row r="46" spans="2:29" ht="13.5">
      <c r="B46" s="88" t="s">
        <v>75</v>
      </c>
      <c r="C46" s="7">
        <v>491</v>
      </c>
      <c r="D46" s="19">
        <f>+C46/AB46*1000</f>
        <v>7.953606660943094</v>
      </c>
      <c r="E46" s="8">
        <v>42</v>
      </c>
      <c r="F46" s="7">
        <v>517</v>
      </c>
      <c r="G46" s="19">
        <f>+F46/AB46*1000</f>
        <v>8.374775241766963</v>
      </c>
      <c r="H46" s="36">
        <v>0</v>
      </c>
      <c r="I46" s="49">
        <f>ROUND(H46/C46*1000,1)</f>
        <v>0</v>
      </c>
      <c r="J46" s="36">
        <v>0</v>
      </c>
      <c r="K46" s="49">
        <f>ROUND(J46/C46*1000,1)</f>
        <v>0</v>
      </c>
      <c r="L46" s="36">
        <v>5</v>
      </c>
      <c r="M46" s="50">
        <f>ROUND(L46/Z46*1000,1)</f>
        <v>10</v>
      </c>
      <c r="N46" s="36">
        <v>3</v>
      </c>
      <c r="O46" s="50">
        <f>ROUND(N46/Z46*1000,1)</f>
        <v>6</v>
      </c>
      <c r="P46" s="36">
        <v>3</v>
      </c>
      <c r="Q46" s="50">
        <f>ROUND(P46/AA46*1000,1)</f>
        <v>6.1</v>
      </c>
      <c r="R46" s="36">
        <v>3</v>
      </c>
      <c r="S46" s="42">
        <f>P46-R46</f>
        <v>0</v>
      </c>
      <c r="T46" s="7">
        <v>368</v>
      </c>
      <c r="U46" s="22">
        <f>+T46/AB46*1000</f>
        <v>5.961155297814783</v>
      </c>
      <c r="V46" s="7">
        <v>140</v>
      </c>
      <c r="W46" s="24">
        <f>+V46/AB46*1000</f>
        <v>2.267830819820841</v>
      </c>
      <c r="X46" s="28">
        <v>1.38</v>
      </c>
      <c r="Y46" s="58"/>
      <c r="Z46" s="60">
        <f>C46+L46+N46</f>
        <v>499</v>
      </c>
      <c r="AA46" s="62">
        <f>C46+R46</f>
        <v>494</v>
      </c>
      <c r="AB46" s="64">
        <v>61733</v>
      </c>
      <c r="AC46" s="27"/>
    </row>
    <row r="47" spans="2:29" ht="13.5">
      <c r="B47" s="88" t="s">
        <v>76</v>
      </c>
      <c r="C47" s="7">
        <v>592</v>
      </c>
      <c r="D47" s="19">
        <f>+C47/AB47*1000</f>
        <v>8.44953827269743</v>
      </c>
      <c r="E47" s="8">
        <v>54</v>
      </c>
      <c r="F47" s="7">
        <v>725</v>
      </c>
      <c r="G47" s="19">
        <f>+F47/AB47*1000</f>
        <v>10.347829810313574</v>
      </c>
      <c r="H47" s="36">
        <v>0</v>
      </c>
      <c r="I47" s="49">
        <f>ROUND(H47/C47*1000,1)</f>
        <v>0</v>
      </c>
      <c r="J47" s="36">
        <v>0</v>
      </c>
      <c r="K47" s="49">
        <f>ROUND(J47/C47*1000,1)</f>
        <v>0</v>
      </c>
      <c r="L47" s="36">
        <v>10</v>
      </c>
      <c r="M47" s="50">
        <f>ROUND(L47/Z47*1000,1)</f>
        <v>16.5</v>
      </c>
      <c r="N47" s="36">
        <v>4</v>
      </c>
      <c r="O47" s="50">
        <f>ROUND(N47/Z47*1000,1)</f>
        <v>6.6</v>
      </c>
      <c r="P47" s="36">
        <v>1</v>
      </c>
      <c r="Q47" s="50">
        <f>ROUND(P47/AA47*1000,1)</f>
        <v>1.7</v>
      </c>
      <c r="R47" s="36">
        <v>1</v>
      </c>
      <c r="S47" s="42">
        <f>P47-R47</f>
        <v>0</v>
      </c>
      <c r="T47" s="7">
        <v>352</v>
      </c>
      <c r="U47" s="22">
        <f>+T47/AB47*1000</f>
        <v>5.024049783766039</v>
      </c>
      <c r="V47" s="7">
        <v>146</v>
      </c>
      <c r="W47" s="24">
        <f>+V47/AB47*1000</f>
        <v>2.083838830766596</v>
      </c>
      <c r="X47" s="28">
        <v>1.48</v>
      </c>
      <c r="Y47" s="58"/>
      <c r="Z47" s="60">
        <f>C47+L47+N47</f>
        <v>606</v>
      </c>
      <c r="AA47" s="62">
        <f>C47+R47</f>
        <v>593</v>
      </c>
      <c r="AB47" s="64">
        <v>70063</v>
      </c>
      <c r="AC47" s="27"/>
    </row>
    <row r="48" spans="2:29" ht="13.5">
      <c r="B48" s="88" t="s">
        <v>77</v>
      </c>
      <c r="C48" s="7">
        <v>1454</v>
      </c>
      <c r="D48" s="19">
        <f>+C48/AB48*1000</f>
        <v>9.105426308043961</v>
      </c>
      <c r="E48" s="8">
        <v>134</v>
      </c>
      <c r="F48" s="7">
        <v>1001</v>
      </c>
      <c r="G48" s="19">
        <f>+F48/AB48*1000</f>
        <v>6.268591289100417</v>
      </c>
      <c r="H48" s="36">
        <v>5</v>
      </c>
      <c r="I48" s="49">
        <f>ROUND(H48/C48*1000,1)</f>
        <v>3.4</v>
      </c>
      <c r="J48" s="36">
        <v>3</v>
      </c>
      <c r="K48" s="49">
        <f>ROUND(J48/C48*1000,1)</f>
        <v>2.1</v>
      </c>
      <c r="L48" s="36">
        <v>13</v>
      </c>
      <c r="M48" s="50">
        <f>ROUND(L48/Z48*1000,1)</f>
        <v>8.8</v>
      </c>
      <c r="N48" s="36">
        <v>6</v>
      </c>
      <c r="O48" s="50">
        <f>ROUND(N48/Z48*1000,1)</f>
        <v>4.1</v>
      </c>
      <c r="P48" s="36">
        <v>6</v>
      </c>
      <c r="Q48" s="50">
        <f>ROUND(P48/AA48*1000,1)</f>
        <v>4.1</v>
      </c>
      <c r="R48" s="36">
        <v>5</v>
      </c>
      <c r="S48" s="42">
        <f>P48-R48</f>
        <v>1</v>
      </c>
      <c r="T48" s="7">
        <v>981</v>
      </c>
      <c r="U48" s="22">
        <f>+T48/AB48*1000</f>
        <v>6.143344709897611</v>
      </c>
      <c r="V48" s="7">
        <v>284</v>
      </c>
      <c r="W48" s="24">
        <f>+V48/AB48*1000</f>
        <v>1.7785014246798385</v>
      </c>
      <c r="X48" s="28">
        <v>1.23</v>
      </c>
      <c r="Y48" s="58"/>
      <c r="Z48" s="60">
        <f>C48+L48+N48</f>
        <v>1473</v>
      </c>
      <c r="AA48" s="62">
        <f>C48+R48</f>
        <v>1459</v>
      </c>
      <c r="AB48" s="64">
        <v>159685</v>
      </c>
      <c r="AC48" s="27"/>
    </row>
    <row r="49" spans="2:29" ht="13.5">
      <c r="B49" s="88" t="s">
        <v>78</v>
      </c>
      <c r="C49" s="7">
        <v>3377</v>
      </c>
      <c r="D49" s="19">
        <f>+C49/AB49*1000</f>
        <v>8.695764130294837</v>
      </c>
      <c r="E49" s="8">
        <v>273</v>
      </c>
      <c r="F49" s="7">
        <v>2475</v>
      </c>
      <c r="G49" s="19">
        <f>+F49/AB49*1000</f>
        <v>6.373117033603708</v>
      </c>
      <c r="H49" s="36">
        <v>8</v>
      </c>
      <c r="I49" s="49">
        <f>ROUND(H49/C49*1000,1)</f>
        <v>2.4</v>
      </c>
      <c r="J49" s="36">
        <v>5</v>
      </c>
      <c r="K49" s="49">
        <f>ROUND(J49/C49*1000,1)</f>
        <v>1.5</v>
      </c>
      <c r="L49" s="36">
        <v>44</v>
      </c>
      <c r="M49" s="50">
        <f>ROUND(L49/Z49*1000,1)</f>
        <v>12.7</v>
      </c>
      <c r="N49" s="36">
        <v>38</v>
      </c>
      <c r="O49" s="50">
        <f>ROUND(N49/Z49*1000,1)</f>
        <v>11</v>
      </c>
      <c r="P49" s="36">
        <v>18</v>
      </c>
      <c r="Q49" s="50">
        <f>ROUND(P49/AA49*1000,1)</f>
        <v>5.3</v>
      </c>
      <c r="R49" s="36">
        <v>13</v>
      </c>
      <c r="S49" s="42">
        <f>P49-R49</f>
        <v>5</v>
      </c>
      <c r="T49" s="7">
        <v>2138</v>
      </c>
      <c r="U49" s="22">
        <f>+T49/AB49*1000</f>
        <v>5.505343118321102</v>
      </c>
      <c r="V49" s="7">
        <v>701</v>
      </c>
      <c r="W49" s="24">
        <f>+V49/AB49*1000</f>
        <v>1.8050727436590703</v>
      </c>
      <c r="X49" s="28">
        <v>1.21</v>
      </c>
      <c r="Y49" s="58"/>
      <c r="Z49" s="60">
        <f>C49+L49+N49</f>
        <v>3459</v>
      </c>
      <c r="AA49" s="62">
        <f>C49+R49</f>
        <v>3390</v>
      </c>
      <c r="AB49" s="64">
        <v>388350</v>
      </c>
      <c r="AC49" s="27"/>
    </row>
    <row r="50" spans="2:27" ht="7.5" customHeight="1">
      <c r="B50" s="88"/>
      <c r="C50" s="7"/>
      <c r="D50" s="19"/>
      <c r="E50" s="8"/>
      <c r="F50" s="7"/>
      <c r="G50" s="19"/>
      <c r="H50" s="36"/>
      <c r="I50" s="50"/>
      <c r="J50" s="36"/>
      <c r="K50" s="50" t="s">
        <v>52</v>
      </c>
      <c r="L50" s="36"/>
      <c r="M50" s="50"/>
      <c r="N50" s="36"/>
      <c r="O50" s="50"/>
      <c r="P50" s="36"/>
      <c r="Q50" s="50" t="s">
        <v>52</v>
      </c>
      <c r="R50" s="36"/>
      <c r="S50" s="42"/>
      <c r="T50" s="7"/>
      <c r="U50" s="8"/>
      <c r="V50" s="7"/>
      <c r="W50" s="8"/>
      <c r="X50" s="28"/>
      <c r="Y50" s="58"/>
      <c r="AA50" s="62"/>
    </row>
    <row r="51" spans="2:29" ht="13.5">
      <c r="B51" s="88" t="s">
        <v>79</v>
      </c>
      <c r="C51" s="7">
        <v>115</v>
      </c>
      <c r="D51" s="19">
        <f>+C51/AB51*1000</f>
        <v>5.338904363974002</v>
      </c>
      <c r="E51" s="8">
        <v>9</v>
      </c>
      <c r="F51" s="7">
        <v>257</v>
      </c>
      <c r="G51" s="19">
        <f>+F51/AB51*1000</f>
        <v>11.931290622098421</v>
      </c>
      <c r="H51" s="36">
        <v>0</v>
      </c>
      <c r="I51" s="49">
        <f>ROUND(H51/C51*1000,1)</f>
        <v>0</v>
      </c>
      <c r="J51" s="36">
        <v>0</v>
      </c>
      <c r="K51" s="49">
        <f>ROUND(J51/C51*1000,1)</f>
        <v>0</v>
      </c>
      <c r="L51" s="36">
        <v>1</v>
      </c>
      <c r="M51" s="50">
        <f>ROUND(L51/Z51*1000,1)</f>
        <v>8.4</v>
      </c>
      <c r="N51" s="36">
        <v>3</v>
      </c>
      <c r="O51" s="50">
        <f>ROUND(N51/Z51*1000,1)</f>
        <v>25.2</v>
      </c>
      <c r="P51" s="36">
        <v>1</v>
      </c>
      <c r="Q51" s="50">
        <f>ROUND(P51/AA51*1000,1)</f>
        <v>8.6</v>
      </c>
      <c r="R51" s="36">
        <v>1</v>
      </c>
      <c r="S51" s="42">
        <f>P51-R51</f>
        <v>0</v>
      </c>
      <c r="T51" s="7">
        <v>100</v>
      </c>
      <c r="U51" s="22">
        <f>+T51/AB51*1000</f>
        <v>4.642525533890436</v>
      </c>
      <c r="V51" s="7">
        <v>33</v>
      </c>
      <c r="W51" s="24">
        <f>+V51/AB51*1000</f>
        <v>1.532033426183844</v>
      </c>
      <c r="X51" s="28">
        <v>1.24</v>
      </c>
      <c r="Y51" s="58"/>
      <c r="Z51" s="60">
        <f>C51+L51+N51</f>
        <v>119</v>
      </c>
      <c r="AA51" s="62">
        <f>C51+R51</f>
        <v>116</v>
      </c>
      <c r="AB51" s="64">
        <v>21540</v>
      </c>
      <c r="AC51" s="27"/>
    </row>
    <row r="52" spans="2:29" ht="13.5">
      <c r="B52" s="88" t="s">
        <v>80</v>
      </c>
      <c r="C52" s="7">
        <v>2219</v>
      </c>
      <c r="D52" s="19">
        <f>+C52/AB52*1000</f>
        <v>7.943724493448843</v>
      </c>
      <c r="E52" s="8">
        <v>243</v>
      </c>
      <c r="F52" s="7">
        <v>2111</v>
      </c>
      <c r="G52" s="19">
        <f>+F52/AB52*1000</f>
        <v>7.557098875921816</v>
      </c>
      <c r="H52" s="36">
        <v>5</v>
      </c>
      <c r="I52" s="49">
        <f>ROUND(H52/C52*1000,1)</f>
        <v>2.3</v>
      </c>
      <c r="J52" s="36">
        <v>3</v>
      </c>
      <c r="K52" s="49">
        <f>ROUND(J52/C52*1000,1)</f>
        <v>1.4</v>
      </c>
      <c r="L52" s="36">
        <v>40</v>
      </c>
      <c r="M52" s="50">
        <f>ROUND(L52/Z52*1000,1)</f>
        <v>17.4</v>
      </c>
      <c r="N52" s="36">
        <v>38</v>
      </c>
      <c r="O52" s="50">
        <f>ROUND(N52/Z52*1000,1)</f>
        <v>16.5</v>
      </c>
      <c r="P52" s="36">
        <v>18</v>
      </c>
      <c r="Q52" s="50">
        <f>ROUND(P52/AA52*1000,1)</f>
        <v>8.1</v>
      </c>
      <c r="R52" s="36">
        <v>15</v>
      </c>
      <c r="S52" s="42">
        <f>P52-R52</f>
        <v>3</v>
      </c>
      <c r="T52" s="7">
        <v>1493</v>
      </c>
      <c r="U52" s="22">
        <f>+T52/AB52*1000</f>
        <v>5.344741175628267</v>
      </c>
      <c r="V52" s="7">
        <v>579</v>
      </c>
      <c r="W52" s="24">
        <f>+V52/AB52*1000</f>
        <v>2.0727428939643446</v>
      </c>
      <c r="X52" s="28">
        <v>1.26</v>
      </c>
      <c r="Y52" s="58"/>
      <c r="Z52" s="60">
        <f>C52+L52+N52</f>
        <v>2297</v>
      </c>
      <c r="AA52" s="62">
        <f>C52+R52</f>
        <v>2234</v>
      </c>
      <c r="AB52" s="65">
        <v>279340</v>
      </c>
      <c r="AC52" s="27"/>
    </row>
    <row r="53" spans="2:29" ht="13.5">
      <c r="B53" s="88" t="s">
        <v>81</v>
      </c>
      <c r="C53" s="7">
        <v>1424</v>
      </c>
      <c r="D53" s="19">
        <f>+C53/AB53*1000</f>
        <v>9.135466652980574</v>
      </c>
      <c r="E53" s="8">
        <v>147</v>
      </c>
      <c r="F53" s="7">
        <v>1041</v>
      </c>
      <c r="G53" s="19">
        <f>+F53/AB53*1000</f>
        <v>6.678385383253356</v>
      </c>
      <c r="H53" s="36">
        <v>4</v>
      </c>
      <c r="I53" s="49">
        <f>ROUND(H53/C53*1000,1)</f>
        <v>2.8</v>
      </c>
      <c r="J53" s="36">
        <v>1</v>
      </c>
      <c r="K53" s="49">
        <f>ROUND(J53/C53*1000,1)</f>
        <v>0.7</v>
      </c>
      <c r="L53" s="36">
        <v>15</v>
      </c>
      <c r="M53" s="50">
        <f>ROUND(L53/Z53*1000,1)</f>
        <v>10.4</v>
      </c>
      <c r="N53" s="36">
        <v>10</v>
      </c>
      <c r="O53" s="50">
        <f>ROUND(N53/Z53*1000,1)</f>
        <v>6.9</v>
      </c>
      <c r="P53" s="36">
        <v>8</v>
      </c>
      <c r="Q53" s="50">
        <f>ROUND(P53/AA53*1000,1)</f>
        <v>5.6</v>
      </c>
      <c r="R53" s="36">
        <v>7</v>
      </c>
      <c r="S53" s="42">
        <f>P53-R53</f>
        <v>1</v>
      </c>
      <c r="T53" s="7">
        <v>926</v>
      </c>
      <c r="U53" s="22">
        <f>+T53/AB53*1000</f>
        <v>5.940619466755627</v>
      </c>
      <c r="V53" s="7">
        <v>292</v>
      </c>
      <c r="W53" s="24">
        <f>+V53/AB53*1000</f>
        <v>1.8732838923246682</v>
      </c>
      <c r="X53" s="28">
        <v>1.27</v>
      </c>
      <c r="Y53" s="58"/>
      <c r="Z53" s="60">
        <f>C53+L53+N53</f>
        <v>1449</v>
      </c>
      <c r="AA53" s="62">
        <f>C53+R53</f>
        <v>1431</v>
      </c>
      <c r="AB53" s="64">
        <v>155876</v>
      </c>
      <c r="AC53" s="27"/>
    </row>
    <row r="54" spans="2:29" ht="13.5">
      <c r="B54" s="88" t="s">
        <v>82</v>
      </c>
      <c r="C54" s="7">
        <v>1755</v>
      </c>
      <c r="D54" s="19">
        <f>+C54/AB54*1000</f>
        <v>9.519676710694041</v>
      </c>
      <c r="E54" s="8">
        <v>147</v>
      </c>
      <c r="F54" s="7">
        <v>1126</v>
      </c>
      <c r="G54" s="19">
        <f>+F54/AB54*1000</f>
        <v>6.107781183043584</v>
      </c>
      <c r="H54" s="36">
        <v>3</v>
      </c>
      <c r="I54" s="49">
        <f>ROUND(H54/C54*1000,1)</f>
        <v>1.7</v>
      </c>
      <c r="J54" s="36">
        <v>3</v>
      </c>
      <c r="K54" s="49">
        <f>ROUND(J54/C54*1000,1)</f>
        <v>1.7</v>
      </c>
      <c r="L54" s="36">
        <v>21</v>
      </c>
      <c r="M54" s="50">
        <f>ROUND(L54/Z54*1000,1)</f>
        <v>11.7</v>
      </c>
      <c r="N54" s="36">
        <v>15</v>
      </c>
      <c r="O54" s="50">
        <f>ROUND(N54/Z54*1000,1)</f>
        <v>8.4</v>
      </c>
      <c r="P54" s="36">
        <v>12</v>
      </c>
      <c r="Q54" s="50">
        <f>ROUND(P54/AA54*1000,1)</f>
        <v>6.8</v>
      </c>
      <c r="R54" s="36">
        <v>9</v>
      </c>
      <c r="S54" s="42">
        <f>P54-R54</f>
        <v>3</v>
      </c>
      <c r="T54" s="7">
        <v>1090</v>
      </c>
      <c r="U54" s="22">
        <f>+T54/AB54*1000</f>
        <v>5.912505763337039</v>
      </c>
      <c r="V54" s="7">
        <v>356</v>
      </c>
      <c r="W54" s="24">
        <f>+V54/AB54*1000</f>
        <v>1.9310569282091616</v>
      </c>
      <c r="X54" s="28">
        <v>1.29</v>
      </c>
      <c r="Y54" s="58"/>
      <c r="Z54" s="60">
        <f>C54+L54+N54</f>
        <v>1791</v>
      </c>
      <c r="AA54" s="62">
        <f>C54+R54</f>
        <v>1764</v>
      </c>
      <c r="AB54" s="64">
        <v>184355</v>
      </c>
      <c r="AC54" s="27"/>
    </row>
    <row r="55" spans="2:29" ht="13.5">
      <c r="B55" s="88" t="s">
        <v>83</v>
      </c>
      <c r="C55" s="7">
        <v>1177</v>
      </c>
      <c r="D55" s="19">
        <f>+C55/AB55*1000</f>
        <v>8.816017137678173</v>
      </c>
      <c r="E55" s="8">
        <v>87</v>
      </c>
      <c r="F55" s="7">
        <v>915</v>
      </c>
      <c r="G55" s="19">
        <f>+F55/AB55*1000</f>
        <v>6.853573220879804</v>
      </c>
      <c r="H55" s="36">
        <v>4</v>
      </c>
      <c r="I55" s="49">
        <f>ROUND(H55/C55*1000,1)</f>
        <v>3.4</v>
      </c>
      <c r="J55" s="36">
        <v>3</v>
      </c>
      <c r="K55" s="49">
        <f>ROUND(J55/C55*1000,1)</f>
        <v>2.5</v>
      </c>
      <c r="L55" s="36">
        <v>14</v>
      </c>
      <c r="M55" s="50">
        <f>ROUND(L55/Z55*1000,1)</f>
        <v>11.6</v>
      </c>
      <c r="N55" s="36">
        <v>16</v>
      </c>
      <c r="O55" s="50">
        <f>ROUND(N55/Z55*1000,1)</f>
        <v>13.3</v>
      </c>
      <c r="P55" s="36">
        <v>9</v>
      </c>
      <c r="Q55" s="50">
        <f>ROUND(P55/AA55*1000,1)</f>
        <v>7.6</v>
      </c>
      <c r="R55" s="36">
        <v>7</v>
      </c>
      <c r="S55" s="42">
        <f>P55-R55</f>
        <v>2</v>
      </c>
      <c r="T55" s="7">
        <v>657</v>
      </c>
      <c r="U55" s="22">
        <f>+T55/AB55*1000</f>
        <v>4.921090279910416</v>
      </c>
      <c r="V55" s="7">
        <v>230</v>
      </c>
      <c r="W55" s="24">
        <f>+V55/AB55*1000</f>
        <v>1.722756110166508</v>
      </c>
      <c r="X55" s="28">
        <v>1.24</v>
      </c>
      <c r="Y55" s="58"/>
      <c r="Z55" s="60">
        <f>C55+L55+N55</f>
        <v>1207</v>
      </c>
      <c r="AA55" s="62">
        <f>C55+R55</f>
        <v>1184</v>
      </c>
      <c r="AB55" s="64">
        <v>133507</v>
      </c>
      <c r="AC55" s="27"/>
    </row>
    <row r="56" spans="2:25" ht="7.5" customHeight="1">
      <c r="B56" s="88"/>
      <c r="C56" s="7"/>
      <c r="D56" s="19"/>
      <c r="E56" s="8"/>
      <c r="F56" s="7"/>
      <c r="G56" s="19"/>
      <c r="H56" s="36"/>
      <c r="I56" s="50"/>
      <c r="J56" s="36"/>
      <c r="K56" s="50" t="s">
        <v>52</v>
      </c>
      <c r="L56" s="36"/>
      <c r="M56" s="50"/>
      <c r="N56" s="36"/>
      <c r="O56" s="50"/>
      <c r="P56" s="36"/>
      <c r="Q56" s="50"/>
      <c r="R56" s="36"/>
      <c r="S56" s="42"/>
      <c r="T56" s="7"/>
      <c r="U56" s="8"/>
      <c r="V56" s="7"/>
      <c r="W56" s="8"/>
      <c r="X56" s="28"/>
      <c r="Y56" s="58"/>
    </row>
    <row r="57" spans="2:29" ht="13.5">
      <c r="B57" s="88" t="s">
        <v>84</v>
      </c>
      <c r="C57" s="7">
        <v>267</v>
      </c>
      <c r="D57" s="19">
        <f>+C57/AB57*1000</f>
        <v>7.447075558530667</v>
      </c>
      <c r="E57" s="8">
        <v>24</v>
      </c>
      <c r="F57" s="7">
        <v>490</v>
      </c>
      <c r="G57" s="19">
        <f>+F57/AB57*1000</f>
        <v>13.666917691685494</v>
      </c>
      <c r="H57" s="36">
        <v>0</v>
      </c>
      <c r="I57" s="49">
        <f>ROUND(H57/C57*1000,1)</f>
        <v>0</v>
      </c>
      <c r="J57" s="36">
        <v>0</v>
      </c>
      <c r="K57" s="49">
        <f>ROUND(J57/C57*1000,1)</f>
        <v>0</v>
      </c>
      <c r="L57" s="36">
        <v>2</v>
      </c>
      <c r="M57" s="50">
        <f>ROUND(L57/Z57*1000,1)</f>
        <v>7.4</v>
      </c>
      <c r="N57" s="36">
        <v>3</v>
      </c>
      <c r="O57" s="50">
        <f>ROUND(N57/Z57*1000,1)</f>
        <v>11</v>
      </c>
      <c r="P57" s="36">
        <v>0</v>
      </c>
      <c r="Q57" s="50">
        <f>ROUND(P57/AA57*1000,1)</f>
        <v>0</v>
      </c>
      <c r="R57" s="36">
        <v>0</v>
      </c>
      <c r="S57" s="42">
        <f>P57-R57</f>
        <v>0</v>
      </c>
      <c r="T57" s="7">
        <v>178</v>
      </c>
      <c r="U57" s="22">
        <f>+T57/AB57*1000</f>
        <v>4.964717039020444</v>
      </c>
      <c r="V57" s="7">
        <v>65</v>
      </c>
      <c r="W57" s="24">
        <f>+V57/AB57*1000</f>
        <v>1.8129584693052185</v>
      </c>
      <c r="X57" s="28">
        <v>1.35</v>
      </c>
      <c r="Y57" s="58"/>
      <c r="Z57" s="60">
        <f>C57+L57+N57</f>
        <v>272</v>
      </c>
      <c r="AA57" s="62">
        <f>C57+R57</f>
        <v>267</v>
      </c>
      <c r="AB57" s="64">
        <v>35853</v>
      </c>
      <c r="AC57" s="27"/>
    </row>
    <row r="58" spans="2:29" ht="13.5">
      <c r="B58" s="88" t="s">
        <v>107</v>
      </c>
      <c r="C58" s="7">
        <v>853</v>
      </c>
      <c r="D58" s="19">
        <f>+C58/AB58*1000</f>
        <v>8.166117791223098</v>
      </c>
      <c r="E58" s="8">
        <v>79</v>
      </c>
      <c r="F58" s="7">
        <v>676</v>
      </c>
      <c r="G58" s="19">
        <f>+F58/AB58*1000</f>
        <v>6.471624416022058</v>
      </c>
      <c r="H58" s="36">
        <v>9</v>
      </c>
      <c r="I58" s="49">
        <f>ROUND(H58/C58*1000,1)</f>
        <v>10.6</v>
      </c>
      <c r="J58" s="36">
        <v>4</v>
      </c>
      <c r="K58" s="49">
        <f>ROUND(J58/C58*1000,1)</f>
        <v>4.7</v>
      </c>
      <c r="L58" s="36">
        <v>13</v>
      </c>
      <c r="M58" s="50">
        <f>ROUND(L58/Z58*1000,1)</f>
        <v>14.8</v>
      </c>
      <c r="N58" s="36">
        <v>10</v>
      </c>
      <c r="O58" s="50">
        <f>ROUND(N58/Z58*1000,1)</f>
        <v>11.4</v>
      </c>
      <c r="P58" s="36">
        <v>4</v>
      </c>
      <c r="Q58" s="50">
        <f>ROUND(P58/AA58*1000,1)</f>
        <v>4.7</v>
      </c>
      <c r="R58" s="36">
        <v>2</v>
      </c>
      <c r="S58" s="42">
        <f>P58-R58</f>
        <v>2</v>
      </c>
      <c r="T58" s="7">
        <v>570</v>
      </c>
      <c r="U58" s="22">
        <f>+T58/AB58*1000</f>
        <v>5.456843072681321</v>
      </c>
      <c r="V58" s="7">
        <v>180</v>
      </c>
      <c r="W58" s="24">
        <f>+V58/AB58*1000</f>
        <v>1.7232136018993642</v>
      </c>
      <c r="X58" s="28">
        <v>1.17</v>
      </c>
      <c r="Y58" s="58"/>
      <c r="Z58" s="60">
        <f>C58+L58+N58</f>
        <v>876</v>
      </c>
      <c r="AA58" s="62">
        <f>C58+R58</f>
        <v>855</v>
      </c>
      <c r="AB58" s="64">
        <v>104456</v>
      </c>
      <c r="AC58" s="27"/>
    </row>
    <row r="59" spans="2:29" ht="13.5">
      <c r="B59" s="88" t="s">
        <v>85</v>
      </c>
      <c r="C59" s="7">
        <v>701</v>
      </c>
      <c r="D59" s="19">
        <f>+C59/AB59*1000</f>
        <v>7.827591982580538</v>
      </c>
      <c r="E59" s="8">
        <v>68</v>
      </c>
      <c r="F59" s="7">
        <v>831</v>
      </c>
      <c r="G59" s="19">
        <f>+F59/AB59*1000</f>
        <v>9.27921389090503</v>
      </c>
      <c r="H59" s="36">
        <v>3</v>
      </c>
      <c r="I59" s="49">
        <f>ROUND(H59/C59*1000,1)</f>
        <v>4.3</v>
      </c>
      <c r="J59" s="36">
        <v>1</v>
      </c>
      <c r="K59" s="49">
        <f>ROUND(J59/C59*1000,1)</f>
        <v>1.4</v>
      </c>
      <c r="L59" s="36">
        <v>4</v>
      </c>
      <c r="M59" s="50">
        <f>ROUND(L59/Z59*1000,1)</f>
        <v>5.6</v>
      </c>
      <c r="N59" s="36">
        <v>15</v>
      </c>
      <c r="O59" s="50">
        <f>ROUND(N59/Z59*1000,1)</f>
        <v>20.8</v>
      </c>
      <c r="P59" s="36">
        <v>3</v>
      </c>
      <c r="Q59" s="50">
        <f>ROUND(P59/AA59*1000,1)</f>
        <v>4.3</v>
      </c>
      <c r="R59" s="36">
        <v>2</v>
      </c>
      <c r="S59" s="42">
        <f>P59-R59</f>
        <v>1</v>
      </c>
      <c r="T59" s="7">
        <v>490</v>
      </c>
      <c r="U59" s="22">
        <f>+T59/AB59*1000</f>
        <v>5.4714979621461675</v>
      </c>
      <c r="V59" s="7">
        <v>209</v>
      </c>
      <c r="W59" s="24">
        <f>+V59/AB59*1000</f>
        <v>2.333761375690916</v>
      </c>
      <c r="X59" s="28">
        <v>1.32</v>
      </c>
      <c r="Y59" s="58"/>
      <c r="Z59" s="60">
        <f>C59+L59+N59</f>
        <v>720</v>
      </c>
      <c r="AA59" s="62">
        <f>C59+R59</f>
        <v>703</v>
      </c>
      <c r="AB59" s="64">
        <v>89555</v>
      </c>
      <c r="AC59" s="27"/>
    </row>
    <row r="60" spans="2:29" ht="13.5">
      <c r="B60" s="88" t="s">
        <v>86</v>
      </c>
      <c r="C60" s="7">
        <v>265</v>
      </c>
      <c r="D60" s="19">
        <f>+C60/AB60*1000</f>
        <v>5.392097017051235</v>
      </c>
      <c r="E60" s="8">
        <v>23</v>
      </c>
      <c r="F60" s="7">
        <v>645</v>
      </c>
      <c r="G60" s="19">
        <f>+F60/AB60*1000</f>
        <v>13.124160664143572</v>
      </c>
      <c r="H60" s="36">
        <v>0</v>
      </c>
      <c r="I60" s="49">
        <f>ROUND(H60/C60*1000,1)</f>
        <v>0</v>
      </c>
      <c r="J60" s="36">
        <v>0</v>
      </c>
      <c r="K60" s="49">
        <f>ROUND(J60/C60*1000,1)</f>
        <v>0</v>
      </c>
      <c r="L60" s="36">
        <v>6</v>
      </c>
      <c r="M60" s="50">
        <f>ROUND(L60/Z60*1000,1)</f>
        <v>21.7</v>
      </c>
      <c r="N60" s="36">
        <v>6</v>
      </c>
      <c r="O60" s="50">
        <f>ROUND(N60/Z60*1000,1)</f>
        <v>21.7</v>
      </c>
      <c r="P60" s="36">
        <v>2</v>
      </c>
      <c r="Q60" s="50">
        <f>ROUND(P60/AA60*1000,1)</f>
        <v>7.5</v>
      </c>
      <c r="R60" s="36">
        <v>2</v>
      </c>
      <c r="S60" s="42">
        <f>P60-R60</f>
        <v>0</v>
      </c>
      <c r="T60" s="7">
        <v>208</v>
      </c>
      <c r="U60" s="22">
        <f>+T60/AB60*1000</f>
        <v>4.2322874699873845</v>
      </c>
      <c r="V60" s="7">
        <v>84</v>
      </c>
      <c r="W60" s="24">
        <f>+V60/AB60*1000</f>
        <v>1.7091930167256746</v>
      </c>
      <c r="X60" s="28">
        <v>1.06</v>
      </c>
      <c r="Y60" s="58"/>
      <c r="Z60" s="60">
        <f>C60+L60+N60</f>
        <v>277</v>
      </c>
      <c r="AA60" s="62">
        <f>C60+R60</f>
        <v>267</v>
      </c>
      <c r="AB60" s="64">
        <v>49146</v>
      </c>
      <c r="AC60" s="27"/>
    </row>
    <row r="61" spans="2:29" ht="13.5">
      <c r="B61" s="88" t="s">
        <v>87</v>
      </c>
      <c r="C61" s="7">
        <v>1596</v>
      </c>
      <c r="D61" s="19">
        <f>+C61/AB61*1000</f>
        <v>10.025440497503062</v>
      </c>
      <c r="E61" s="8">
        <v>160</v>
      </c>
      <c r="F61" s="7">
        <v>592</v>
      </c>
      <c r="G61" s="19">
        <f>+F61/AB61*1000</f>
        <v>3.718709758472314</v>
      </c>
      <c r="H61" s="36">
        <v>4</v>
      </c>
      <c r="I61" s="49">
        <f>ROUND(H61/C61*1000,1)</f>
        <v>2.5</v>
      </c>
      <c r="J61" s="36">
        <v>4</v>
      </c>
      <c r="K61" s="49">
        <f>ROUND(J61/C61*1000,1)</f>
        <v>2.5</v>
      </c>
      <c r="L61" s="36">
        <v>14</v>
      </c>
      <c r="M61" s="50">
        <f>ROUND(L61/Z61*1000,1)</f>
        <v>8.6</v>
      </c>
      <c r="N61" s="36">
        <v>20</v>
      </c>
      <c r="O61" s="50">
        <f>ROUND(N61/Z61*1000,1)</f>
        <v>12.3</v>
      </c>
      <c r="P61" s="36">
        <v>7</v>
      </c>
      <c r="Q61" s="50">
        <f>ROUND(P61/AA61*1000,1)</f>
        <v>4.4</v>
      </c>
      <c r="R61" s="36">
        <v>3</v>
      </c>
      <c r="S61" s="42">
        <f>P61-R61</f>
        <v>4</v>
      </c>
      <c r="T61" s="7">
        <v>1214</v>
      </c>
      <c r="U61" s="22">
        <f>+T61/AB61*1000</f>
        <v>7.625867646596941</v>
      </c>
      <c r="V61" s="7">
        <v>308</v>
      </c>
      <c r="W61" s="24">
        <f>+V61/AB61*1000</f>
        <v>1.9347341310970823</v>
      </c>
      <c r="X61" s="28">
        <v>1.1</v>
      </c>
      <c r="Y61" s="58"/>
      <c r="Z61" s="60">
        <f>C61+L61+N61</f>
        <v>1630</v>
      </c>
      <c r="AA61" s="62">
        <f>C61+R61</f>
        <v>1599</v>
      </c>
      <c r="AB61" s="64">
        <v>159195</v>
      </c>
      <c r="AC61" s="27"/>
    </row>
    <row r="62" spans="2:25" ht="7.5" customHeight="1">
      <c r="B62" s="88"/>
      <c r="C62" s="7"/>
      <c r="D62" s="19"/>
      <c r="E62" s="8"/>
      <c r="F62" s="7"/>
      <c r="G62" s="19"/>
      <c r="H62" s="36"/>
      <c r="I62" s="50"/>
      <c r="J62" s="36"/>
      <c r="K62" s="50" t="s">
        <v>52</v>
      </c>
      <c r="L62" s="36"/>
      <c r="M62" s="50"/>
      <c r="N62" s="36"/>
      <c r="O62" s="50"/>
      <c r="P62" s="36"/>
      <c r="Q62" s="50"/>
      <c r="R62" s="36"/>
      <c r="S62" s="42"/>
      <c r="T62" s="7"/>
      <c r="U62" s="8"/>
      <c r="V62" s="7"/>
      <c r="W62" s="8"/>
      <c r="X62" s="28"/>
      <c r="Y62" s="58"/>
    </row>
    <row r="63" spans="2:29" ht="13.5">
      <c r="B63" s="88" t="s">
        <v>88</v>
      </c>
      <c r="C63" s="7">
        <v>703</v>
      </c>
      <c r="D63" s="19">
        <f>+C63/AB63*1000</f>
        <v>8.208972652327237</v>
      </c>
      <c r="E63" s="8">
        <v>75</v>
      </c>
      <c r="F63" s="7">
        <v>600</v>
      </c>
      <c r="G63" s="19">
        <f>+F63/AB63*1000</f>
        <v>7.006235549639179</v>
      </c>
      <c r="H63" s="36">
        <v>2</v>
      </c>
      <c r="I63" s="49">
        <f>ROUND(H63/C63*1000,1)</f>
        <v>2.8</v>
      </c>
      <c r="J63" s="36">
        <v>1</v>
      </c>
      <c r="K63" s="49">
        <f>ROUND(J63/C63*1000,1)</f>
        <v>1.4</v>
      </c>
      <c r="L63" s="36">
        <v>15</v>
      </c>
      <c r="M63" s="50">
        <f>ROUND(L63/Z63*1000,1)</f>
        <v>20.7</v>
      </c>
      <c r="N63" s="36">
        <v>5</v>
      </c>
      <c r="O63" s="50">
        <f>ROUND(N63/Z63*1000,1)</f>
        <v>6.9</v>
      </c>
      <c r="P63" s="36">
        <v>3</v>
      </c>
      <c r="Q63" s="50">
        <f>ROUND(P63/AA63*1000,1)</f>
        <v>4.2</v>
      </c>
      <c r="R63" s="36">
        <v>3</v>
      </c>
      <c r="S63" s="42">
        <f>P63-R63</f>
        <v>0</v>
      </c>
      <c r="T63" s="7">
        <v>435</v>
      </c>
      <c r="U63" s="22">
        <f>+T63/AB63*1000</f>
        <v>5.079520773488405</v>
      </c>
      <c r="V63" s="7">
        <v>161</v>
      </c>
      <c r="W63" s="24">
        <f>+V63/AB63*1000</f>
        <v>1.8800065391531795</v>
      </c>
      <c r="X63" s="28">
        <v>1.18</v>
      </c>
      <c r="Y63" s="58"/>
      <c r="Z63" s="60">
        <f>C63+L63+N63</f>
        <v>723</v>
      </c>
      <c r="AA63" s="62">
        <f>C63+R63</f>
        <v>706</v>
      </c>
      <c r="AB63" s="64">
        <v>85638</v>
      </c>
      <c r="AC63" s="27"/>
    </row>
    <row r="64" spans="2:29" ht="13.5">
      <c r="B64" s="88" t="s">
        <v>89</v>
      </c>
      <c r="C64" s="7">
        <v>483</v>
      </c>
      <c r="D64" s="19">
        <f>+C64/AB64*1000</f>
        <v>8.126388047647891</v>
      </c>
      <c r="E64" s="8">
        <v>44</v>
      </c>
      <c r="F64" s="7">
        <v>482</v>
      </c>
      <c r="G64" s="19">
        <f>+F64/AB64*1000</f>
        <v>8.109563227673464</v>
      </c>
      <c r="H64" s="36">
        <v>3</v>
      </c>
      <c r="I64" s="49">
        <f>ROUND(H64/C64*1000,1)</f>
        <v>6.2</v>
      </c>
      <c r="J64" s="36">
        <v>0</v>
      </c>
      <c r="K64" s="49">
        <f>ROUND(J64/C64*1000,1)</f>
        <v>0</v>
      </c>
      <c r="L64" s="36">
        <v>6</v>
      </c>
      <c r="M64" s="50">
        <f>ROUND(L64/Z64*1000,1)</f>
        <v>12.1</v>
      </c>
      <c r="N64" s="36">
        <v>5</v>
      </c>
      <c r="O64" s="50">
        <f>ROUND(N64/Z64*1000,1)</f>
        <v>10.1</v>
      </c>
      <c r="P64" s="36">
        <v>0</v>
      </c>
      <c r="Q64" s="50">
        <f>ROUND(P64/AA64*1000,1)</f>
        <v>0</v>
      </c>
      <c r="R64" s="36">
        <v>0</v>
      </c>
      <c r="S64" s="42">
        <f>P64-R64</f>
        <v>0</v>
      </c>
      <c r="T64" s="7">
        <v>313</v>
      </c>
      <c r="U64" s="22">
        <f>+T64/AB64*1000</f>
        <v>5.266168651995423</v>
      </c>
      <c r="V64" s="7">
        <v>140</v>
      </c>
      <c r="W64" s="24">
        <f>+V64/AB64*1000</f>
        <v>2.3554747964196783</v>
      </c>
      <c r="X64" s="28">
        <v>1.23</v>
      </c>
      <c r="Y64" s="58"/>
      <c r="Z64" s="60">
        <f>C64+L64+N64</f>
        <v>494</v>
      </c>
      <c r="AA64" s="62">
        <f>C64+R64</f>
        <v>483</v>
      </c>
      <c r="AB64" s="64">
        <v>59436</v>
      </c>
      <c r="AC64" s="27"/>
    </row>
    <row r="65" spans="2:29" ht="13.5">
      <c r="B65" s="88" t="s">
        <v>90</v>
      </c>
      <c r="C65" s="7">
        <v>539</v>
      </c>
      <c r="D65" s="19">
        <f>+C65/AB65*1000</f>
        <v>7.145508537490721</v>
      </c>
      <c r="E65" s="8">
        <v>49</v>
      </c>
      <c r="F65" s="7">
        <v>547</v>
      </c>
      <c r="G65" s="19">
        <f>+F65/AB65*1000</f>
        <v>7.2515643228338105</v>
      </c>
      <c r="H65" s="36">
        <v>1</v>
      </c>
      <c r="I65" s="49">
        <f>ROUND(H65/C65*1000,1)</f>
        <v>1.9</v>
      </c>
      <c r="J65" s="36">
        <v>0</v>
      </c>
      <c r="K65" s="49">
        <f>ROUND(J65/C65*1000,1)</f>
        <v>0</v>
      </c>
      <c r="L65" s="36">
        <v>6</v>
      </c>
      <c r="M65" s="50">
        <f>ROUND(L65/Z65*1000,1)</f>
        <v>10.9</v>
      </c>
      <c r="N65" s="36">
        <v>7</v>
      </c>
      <c r="O65" s="50">
        <f>ROUND(N65/Z65*1000,1)</f>
        <v>12.7</v>
      </c>
      <c r="P65" s="36">
        <v>3</v>
      </c>
      <c r="Q65" s="50">
        <f>ROUND(P65/AA65*1000,1)</f>
        <v>5.5</v>
      </c>
      <c r="R65" s="36">
        <v>3</v>
      </c>
      <c r="S65" s="42">
        <f>P65-R65</f>
        <v>0</v>
      </c>
      <c r="T65" s="7">
        <v>366</v>
      </c>
      <c r="U65" s="22">
        <f>+T65/AB65*1000</f>
        <v>4.852052179446389</v>
      </c>
      <c r="V65" s="7">
        <v>228</v>
      </c>
      <c r="W65" s="24">
        <f>+V65/AB65*1000</f>
        <v>3.022589882278078</v>
      </c>
      <c r="X65" s="28">
        <v>1.19</v>
      </c>
      <c r="Y65" s="58"/>
      <c r="Z65" s="60">
        <f>C65+L65+N65</f>
        <v>552</v>
      </c>
      <c r="AA65" s="62">
        <f>C65+R65</f>
        <v>542</v>
      </c>
      <c r="AB65" s="64">
        <v>75432</v>
      </c>
      <c r="AC65" s="27"/>
    </row>
    <row r="66" spans="2:29" ht="13.5">
      <c r="B66" s="88" t="s">
        <v>91</v>
      </c>
      <c r="C66" s="7">
        <v>413</v>
      </c>
      <c r="D66" s="19">
        <f>+C66/AB66*1000</f>
        <v>6.881268952647539</v>
      </c>
      <c r="E66" s="8">
        <v>34</v>
      </c>
      <c r="F66" s="7">
        <v>342</v>
      </c>
      <c r="G66" s="19">
        <f>+F66/AB66*1000</f>
        <v>5.698290512846147</v>
      </c>
      <c r="H66" s="36">
        <v>0</v>
      </c>
      <c r="I66" s="49">
        <f>ROUND(H66/C66*1000,1)</f>
        <v>0</v>
      </c>
      <c r="J66" s="36">
        <v>0</v>
      </c>
      <c r="K66" s="49">
        <f>ROUND(J66/C66*1000,1)</f>
        <v>0</v>
      </c>
      <c r="L66" s="36">
        <v>7</v>
      </c>
      <c r="M66" s="50">
        <f>ROUND(L66/Z66*1000,1)</f>
        <v>16.4</v>
      </c>
      <c r="N66" s="36">
        <v>6</v>
      </c>
      <c r="O66" s="50">
        <f>ROUND(N66/Z66*1000,1)</f>
        <v>14.1</v>
      </c>
      <c r="P66" s="36">
        <v>0</v>
      </c>
      <c r="Q66" s="50">
        <f>ROUND(P66/AA66*1000,1)</f>
        <v>0</v>
      </c>
      <c r="R66" s="36">
        <v>0</v>
      </c>
      <c r="S66" s="42">
        <f>P66-R66</f>
        <v>0</v>
      </c>
      <c r="T66" s="7">
        <v>257</v>
      </c>
      <c r="U66" s="22">
        <f>+T66/AB66*1000</f>
        <v>4.282048718717718</v>
      </c>
      <c r="V66" s="7">
        <v>114</v>
      </c>
      <c r="W66" s="24">
        <f>+V66/AB66*1000</f>
        <v>1.8994301709487154</v>
      </c>
      <c r="X66" s="28">
        <v>1.13</v>
      </c>
      <c r="Y66" s="58"/>
      <c r="Z66" s="60">
        <f>C66+L66+N66</f>
        <v>426</v>
      </c>
      <c r="AA66" s="62">
        <f>C66+R66</f>
        <v>413</v>
      </c>
      <c r="AB66" s="64">
        <v>60018</v>
      </c>
      <c r="AC66" s="27"/>
    </row>
    <row r="67" spans="2:29" ht="13.5">
      <c r="B67" s="90" t="s">
        <v>96</v>
      </c>
      <c r="C67" s="9">
        <v>478</v>
      </c>
      <c r="D67" s="20">
        <f>+C67/AB67*1000</f>
        <v>8.486010509870757</v>
      </c>
      <c r="E67" s="10">
        <v>44</v>
      </c>
      <c r="F67" s="9">
        <v>328</v>
      </c>
      <c r="G67" s="20">
        <f>+F67/AB67*1000</f>
        <v>5.823036500497088</v>
      </c>
      <c r="H67" s="37">
        <v>3</v>
      </c>
      <c r="I67" s="51">
        <f>ROUND(H67/C67*1000,1)</f>
        <v>6.3</v>
      </c>
      <c r="J67" s="37">
        <v>2</v>
      </c>
      <c r="K67" s="51">
        <f>ROUND(J67/C67*1000,1)</f>
        <v>4.2</v>
      </c>
      <c r="L67" s="37">
        <v>5</v>
      </c>
      <c r="M67" s="51">
        <f>ROUND(L67/Z67*1000,1)</f>
        <v>10.2</v>
      </c>
      <c r="N67" s="37">
        <v>5</v>
      </c>
      <c r="O67" s="51">
        <f>ROUND(N67/Z67*1000,1)</f>
        <v>10.2</v>
      </c>
      <c r="P67" s="37">
        <v>3</v>
      </c>
      <c r="Q67" s="51">
        <f>ROUND(P67/AA67*1000,1)</f>
        <v>6.3</v>
      </c>
      <c r="R67" s="37">
        <v>2</v>
      </c>
      <c r="S67" s="43">
        <f>P67-R67</f>
        <v>1</v>
      </c>
      <c r="T67" s="9">
        <v>255</v>
      </c>
      <c r="U67" s="21">
        <f>+T67/AB67*1000</f>
        <v>4.5270558159352365</v>
      </c>
      <c r="V67" s="9">
        <v>101</v>
      </c>
      <c r="W67" s="25">
        <f>+V67/AB67*1000</f>
        <v>1.7930691663116034</v>
      </c>
      <c r="X67" s="29">
        <v>1.23</v>
      </c>
      <c r="Y67" s="58"/>
      <c r="Z67" s="60">
        <f>C67+L67+N67</f>
        <v>488</v>
      </c>
      <c r="AA67" s="62">
        <f>C67+R67</f>
        <v>480</v>
      </c>
      <c r="AB67" s="64">
        <v>56328</v>
      </c>
      <c r="AC67" s="27"/>
    </row>
    <row r="68" spans="2:29" ht="13.5">
      <c r="B68" s="1" t="s">
        <v>104</v>
      </c>
      <c r="AC68" s="27"/>
    </row>
    <row r="69" spans="2:29" ht="13.5">
      <c r="B69" s="1" t="s">
        <v>105</v>
      </c>
      <c r="AC69" s="27"/>
    </row>
    <row r="70" ht="14.25" customHeight="1">
      <c r="AC70" s="27"/>
    </row>
    <row r="71" ht="13.5">
      <c r="AC71" s="27"/>
    </row>
    <row r="72" spans="2:29" ht="13.5">
      <c r="B72" s="4" t="s">
        <v>47</v>
      </c>
      <c r="X72" s="12" t="s">
        <v>108</v>
      </c>
      <c r="Y72" s="12"/>
      <c r="AC72" s="27"/>
    </row>
    <row r="73" spans="1:29" s="2" customFormat="1" ht="13.5" customHeight="1">
      <c r="A73" s="67"/>
      <c r="C73" s="83" t="s">
        <v>29</v>
      </c>
      <c r="D73" s="87"/>
      <c r="E73" s="84"/>
      <c r="F73" s="83" t="s">
        <v>38</v>
      </c>
      <c r="G73" s="84"/>
      <c r="H73" s="83" t="s">
        <v>39</v>
      </c>
      <c r="I73" s="84"/>
      <c r="J73" s="83" t="s">
        <v>30</v>
      </c>
      <c r="K73" s="84"/>
      <c r="L73" s="76" t="s">
        <v>40</v>
      </c>
      <c r="M73" s="77"/>
      <c r="N73" s="77"/>
      <c r="O73" s="78"/>
      <c r="P73" s="76" t="s">
        <v>0</v>
      </c>
      <c r="Q73" s="77"/>
      <c r="R73" s="77"/>
      <c r="S73" s="78"/>
      <c r="T73" s="79" t="s">
        <v>41</v>
      </c>
      <c r="U73" s="80"/>
      <c r="V73" s="79" t="s">
        <v>42</v>
      </c>
      <c r="W73" s="80"/>
      <c r="X73" s="68" t="s">
        <v>35</v>
      </c>
      <c r="Y73" s="56"/>
      <c r="Z73" s="61"/>
      <c r="AA73" s="60"/>
      <c r="AB73" s="64"/>
      <c r="AC73" s="27"/>
    </row>
    <row r="74" spans="1:29" s="2" customFormat="1" ht="27">
      <c r="A74" s="67"/>
      <c r="B74" s="2" t="s">
        <v>21</v>
      </c>
      <c r="C74" s="85"/>
      <c r="D74" s="66"/>
      <c r="E74" s="86"/>
      <c r="F74" s="85"/>
      <c r="G74" s="86"/>
      <c r="H74" s="85"/>
      <c r="I74" s="86"/>
      <c r="J74" s="85"/>
      <c r="K74" s="86"/>
      <c r="L74" s="76" t="s">
        <v>31</v>
      </c>
      <c r="M74" s="78"/>
      <c r="N74" s="76" t="s">
        <v>32</v>
      </c>
      <c r="O74" s="78"/>
      <c r="P74" s="76" t="s">
        <v>43</v>
      </c>
      <c r="Q74" s="78"/>
      <c r="R74" s="38" t="s">
        <v>33</v>
      </c>
      <c r="S74" s="39" t="s">
        <v>34</v>
      </c>
      <c r="T74" s="81"/>
      <c r="U74" s="82"/>
      <c r="V74" s="81"/>
      <c r="W74" s="82"/>
      <c r="X74" s="69"/>
      <c r="Y74" s="57"/>
      <c r="Z74" s="61"/>
      <c r="AA74" s="60"/>
      <c r="AB74" s="64"/>
      <c r="AC74" s="27"/>
    </row>
    <row r="75" spans="1:29" s="2" customFormat="1" ht="13.5" customHeight="1">
      <c r="A75" s="67"/>
      <c r="B75" s="2" t="s">
        <v>23</v>
      </c>
      <c r="C75" s="15" t="s">
        <v>1</v>
      </c>
      <c r="D75" s="16" t="s">
        <v>25</v>
      </c>
      <c r="E75" s="68" t="s">
        <v>27</v>
      </c>
      <c r="F75" s="15" t="s">
        <v>1</v>
      </c>
      <c r="G75" s="14" t="s">
        <v>25</v>
      </c>
      <c r="H75" s="32" t="s">
        <v>1</v>
      </c>
      <c r="I75" s="45" t="s">
        <v>25</v>
      </c>
      <c r="J75" s="32" t="s">
        <v>1</v>
      </c>
      <c r="K75" s="52" t="s">
        <v>25</v>
      </c>
      <c r="L75" s="32" t="s">
        <v>1</v>
      </c>
      <c r="M75" s="52" t="s">
        <v>25</v>
      </c>
      <c r="N75" s="32" t="s">
        <v>1</v>
      </c>
      <c r="O75" s="52" t="s">
        <v>25</v>
      </c>
      <c r="P75" s="32" t="s">
        <v>1</v>
      </c>
      <c r="Q75" s="52" t="s">
        <v>25</v>
      </c>
      <c r="R75" s="70" t="s">
        <v>36</v>
      </c>
      <c r="S75" s="70" t="s">
        <v>37</v>
      </c>
      <c r="T75" s="15" t="s">
        <v>1</v>
      </c>
      <c r="U75" s="15" t="s">
        <v>25</v>
      </c>
      <c r="V75" s="15" t="s">
        <v>1</v>
      </c>
      <c r="W75" s="15" t="s">
        <v>25</v>
      </c>
      <c r="X75" s="69"/>
      <c r="Y75" s="57"/>
      <c r="Z75" s="61"/>
      <c r="AA75" s="60"/>
      <c r="AB75" s="64"/>
      <c r="AC75" s="27"/>
    </row>
    <row r="76" spans="1:29" s="2" customFormat="1" ht="13.5" customHeight="1">
      <c r="A76" s="67"/>
      <c r="C76" s="15" t="s">
        <v>24</v>
      </c>
      <c r="D76" s="72" t="s">
        <v>26</v>
      </c>
      <c r="E76" s="69"/>
      <c r="F76" s="15" t="s">
        <v>24</v>
      </c>
      <c r="G76" s="72" t="s">
        <v>26</v>
      </c>
      <c r="H76" s="32" t="s">
        <v>24</v>
      </c>
      <c r="I76" s="74" t="s">
        <v>44</v>
      </c>
      <c r="J76" s="32" t="s">
        <v>24</v>
      </c>
      <c r="K76" s="74" t="s">
        <v>44</v>
      </c>
      <c r="L76" s="32" t="s">
        <v>24</v>
      </c>
      <c r="M76" s="74" t="s">
        <v>45</v>
      </c>
      <c r="N76" s="32" t="s">
        <v>24</v>
      </c>
      <c r="O76" s="74" t="s">
        <v>45</v>
      </c>
      <c r="P76" s="32" t="s">
        <v>24</v>
      </c>
      <c r="Q76" s="74" t="s">
        <v>45</v>
      </c>
      <c r="R76" s="70"/>
      <c r="S76" s="70"/>
      <c r="T76" s="15" t="s">
        <v>24</v>
      </c>
      <c r="U76" s="72" t="s">
        <v>26</v>
      </c>
      <c r="V76" s="15" t="s">
        <v>24</v>
      </c>
      <c r="W76" s="72" t="s">
        <v>26</v>
      </c>
      <c r="X76" s="69"/>
      <c r="Y76" s="57"/>
      <c r="Z76" s="61"/>
      <c r="AA76" s="60"/>
      <c r="AB76" s="64"/>
      <c r="AC76" s="27"/>
    </row>
    <row r="77" spans="1:29" s="2" customFormat="1" ht="13.5">
      <c r="A77" s="67"/>
      <c r="B77" s="3"/>
      <c r="C77" s="17"/>
      <c r="D77" s="73"/>
      <c r="E77" s="13" t="s">
        <v>28</v>
      </c>
      <c r="F77" s="17"/>
      <c r="G77" s="73"/>
      <c r="H77" s="33"/>
      <c r="I77" s="75"/>
      <c r="J77" s="33"/>
      <c r="K77" s="75"/>
      <c r="L77" s="33"/>
      <c r="M77" s="75"/>
      <c r="N77" s="33"/>
      <c r="O77" s="75"/>
      <c r="P77" s="33"/>
      <c r="Q77" s="75"/>
      <c r="R77" s="71"/>
      <c r="S77" s="71"/>
      <c r="T77" s="17"/>
      <c r="U77" s="73"/>
      <c r="V77" s="17"/>
      <c r="W77" s="73"/>
      <c r="X77" s="73"/>
      <c r="Y77" s="57"/>
      <c r="Z77" s="61"/>
      <c r="AA77" s="60"/>
      <c r="AB77" s="64"/>
      <c r="AC77" s="27"/>
    </row>
    <row r="78" spans="2:29" ht="13.5">
      <c r="B78" s="89" t="s">
        <v>97</v>
      </c>
      <c r="C78" s="7">
        <v>412</v>
      </c>
      <c r="D78" s="19">
        <f>+C78/AB78*1000</f>
        <v>7.982021078735276</v>
      </c>
      <c r="E78" s="8">
        <v>51</v>
      </c>
      <c r="F78" s="7">
        <v>339</v>
      </c>
      <c r="G78" s="19">
        <f>+F78/AB78*1000</f>
        <v>6.567730936143832</v>
      </c>
      <c r="H78" s="36">
        <v>0</v>
      </c>
      <c r="I78" s="49">
        <f>ROUND(H78/C78*1000,1)</f>
        <v>0</v>
      </c>
      <c r="J78" s="36">
        <v>0</v>
      </c>
      <c r="K78" s="49">
        <f>ROUND(J78/C78*1000,1)</f>
        <v>0</v>
      </c>
      <c r="L78" s="36">
        <v>8</v>
      </c>
      <c r="M78" s="50">
        <f>ROUND(L78/Z78*1000,1)</f>
        <v>18.6</v>
      </c>
      <c r="N78" s="36">
        <v>9</v>
      </c>
      <c r="O78" s="50">
        <f>ROUND(N78/Z78*1000,1)</f>
        <v>21</v>
      </c>
      <c r="P78" s="36">
        <v>3</v>
      </c>
      <c r="Q78" s="50">
        <f>ROUND(P78/AA78*1000,1)</f>
        <v>7.2</v>
      </c>
      <c r="R78" s="36">
        <v>3</v>
      </c>
      <c r="S78" s="42">
        <f>P78-R78</f>
        <v>0</v>
      </c>
      <c r="T78" s="7">
        <v>342</v>
      </c>
      <c r="U78" s="23">
        <f>+T78/AB78*1000</f>
        <v>6.6258524488530695</v>
      </c>
      <c r="V78" s="7">
        <v>149</v>
      </c>
      <c r="W78" s="26">
        <f>+V78/AB78*1000</f>
        <v>2.886701797892126</v>
      </c>
      <c r="X78" s="28">
        <v>1.23</v>
      </c>
      <c r="Y78" s="58"/>
      <c r="Z78" s="60">
        <f>C78+L78+N78</f>
        <v>429</v>
      </c>
      <c r="AA78" s="62">
        <f>C78+R78</f>
        <v>415</v>
      </c>
      <c r="AB78" s="64">
        <v>51616</v>
      </c>
      <c r="AC78" s="27"/>
    </row>
    <row r="79" spans="2:29" ht="13.5">
      <c r="B79" s="88" t="s">
        <v>98</v>
      </c>
      <c r="C79" s="7">
        <v>229</v>
      </c>
      <c r="D79" s="19">
        <f>+C79/AB79*1000</f>
        <v>5.250487217700332</v>
      </c>
      <c r="E79" s="8">
        <v>27</v>
      </c>
      <c r="F79" s="7">
        <v>712</v>
      </c>
      <c r="G79" s="19">
        <f>+F79/AB79*1000</f>
        <v>16.324658947609766</v>
      </c>
      <c r="H79" s="36">
        <v>0</v>
      </c>
      <c r="I79" s="49">
        <v>0</v>
      </c>
      <c r="J79" s="36">
        <v>0</v>
      </c>
      <c r="K79" s="49">
        <f>ROUND(J79/C79*1000,1)</f>
        <v>0</v>
      </c>
      <c r="L79" s="36">
        <v>2</v>
      </c>
      <c r="M79" s="50">
        <f>ROUND(L79/Z79*1000,1)</f>
        <v>8.5</v>
      </c>
      <c r="N79" s="36">
        <v>3</v>
      </c>
      <c r="O79" s="50">
        <f>ROUND(N79/Z79*1000,1)</f>
        <v>12.8</v>
      </c>
      <c r="P79" s="36">
        <v>1</v>
      </c>
      <c r="Q79" s="50">
        <f>ROUND(P79/AA79*1000,1)</f>
        <v>4.3</v>
      </c>
      <c r="R79" s="36">
        <v>1</v>
      </c>
      <c r="S79" s="42">
        <f>P79-R79</f>
        <v>0</v>
      </c>
      <c r="T79" s="7">
        <v>141</v>
      </c>
      <c r="U79" s="22">
        <f>+T79/AB79*1000</f>
        <v>3.2328327410294624</v>
      </c>
      <c r="V79" s="7">
        <v>62</v>
      </c>
      <c r="W79" s="24">
        <f>+V79/AB79*1000</f>
        <v>1.4215292903817494</v>
      </c>
      <c r="X79" s="28">
        <v>1.28</v>
      </c>
      <c r="Y79" s="58"/>
      <c r="Z79" s="60">
        <f>C79+L79+N79</f>
        <v>234</v>
      </c>
      <c r="AA79" s="63">
        <f>C79+R79</f>
        <v>230</v>
      </c>
      <c r="AB79" s="64">
        <v>43615</v>
      </c>
      <c r="AC79" s="27"/>
    </row>
    <row r="80" spans="2:29" ht="13.5">
      <c r="B80" s="88" t="s">
        <v>99</v>
      </c>
      <c r="C80" s="7">
        <v>311</v>
      </c>
      <c r="D80" s="19">
        <f>+C80/AB80*1000</f>
        <v>7.515889702506103</v>
      </c>
      <c r="E80" s="8">
        <v>27</v>
      </c>
      <c r="F80" s="7">
        <v>462</v>
      </c>
      <c r="G80" s="19">
        <f>+F80/AB80*1000</f>
        <v>11.165083738128036</v>
      </c>
      <c r="H80" s="36">
        <v>0</v>
      </c>
      <c r="I80" s="49">
        <f>ROUND(H80/C80*1000,1)</f>
        <v>0</v>
      </c>
      <c r="J80" s="36">
        <v>0</v>
      </c>
      <c r="K80" s="49">
        <f>ROUND(J80/C80*1000,1)</f>
        <v>0</v>
      </c>
      <c r="L80" s="36">
        <v>6</v>
      </c>
      <c r="M80" s="50">
        <f>ROUND(L80/Z80*1000,1)</f>
        <v>18.6</v>
      </c>
      <c r="N80" s="36">
        <v>6</v>
      </c>
      <c r="O80" s="50">
        <f>ROUND(N80/Z80*1000,1)</f>
        <v>18.6</v>
      </c>
      <c r="P80" s="36">
        <v>0</v>
      </c>
      <c r="Q80" s="50">
        <f>ROUND(P80/AA80*1000,1)</f>
        <v>0</v>
      </c>
      <c r="R80" s="36">
        <v>0</v>
      </c>
      <c r="S80" s="42">
        <f>P80-R80</f>
        <v>0</v>
      </c>
      <c r="T80" s="7">
        <v>193</v>
      </c>
      <c r="U80" s="22">
        <f>+T80/AB80*1000</f>
        <v>4.664201648179027</v>
      </c>
      <c r="V80" s="7">
        <v>83</v>
      </c>
      <c r="W80" s="24">
        <f>+V80/AB80*1000</f>
        <v>2.0058483771961626</v>
      </c>
      <c r="X80" s="28">
        <v>1.42</v>
      </c>
      <c r="Y80" s="58"/>
      <c r="Z80" s="60">
        <f>C80+L80+N80</f>
        <v>323</v>
      </c>
      <c r="AA80" s="62">
        <f>C80+R80</f>
        <v>311</v>
      </c>
      <c r="AB80" s="64">
        <v>41379</v>
      </c>
      <c r="AC80" s="27"/>
    </row>
    <row r="81" spans="2:29" ht="13.5">
      <c r="B81" s="88" t="s">
        <v>100</v>
      </c>
      <c r="C81" s="7">
        <v>496</v>
      </c>
      <c r="D81" s="19">
        <f>+C81/AB81*1000</f>
        <v>5.79933822067885</v>
      </c>
      <c r="E81" s="8">
        <v>44</v>
      </c>
      <c r="F81" s="7">
        <v>1041</v>
      </c>
      <c r="G81" s="19">
        <f>+F81/AB81*1000</f>
        <v>12.171594934932829</v>
      </c>
      <c r="H81" s="36">
        <v>4</v>
      </c>
      <c r="I81" s="49">
        <f>ROUND(H81/C81*1000,1)</f>
        <v>8.1</v>
      </c>
      <c r="J81" s="36">
        <v>0</v>
      </c>
      <c r="K81" s="49">
        <f>ROUND(J81/C81*1000,1)</f>
        <v>0</v>
      </c>
      <c r="L81" s="36">
        <v>7</v>
      </c>
      <c r="M81" s="50">
        <f>ROUND(L81/Z81*1000,1)</f>
        <v>13.7</v>
      </c>
      <c r="N81" s="36">
        <v>8</v>
      </c>
      <c r="O81" s="50">
        <f>ROUND(N81/Z81*1000,1)</f>
        <v>15.7</v>
      </c>
      <c r="P81" s="36">
        <v>2</v>
      </c>
      <c r="Q81" s="50">
        <f>ROUND(P81/AA81*1000,1)</f>
        <v>4</v>
      </c>
      <c r="R81" s="36">
        <v>2</v>
      </c>
      <c r="S81" s="42">
        <f>P81-R81</f>
        <v>0</v>
      </c>
      <c r="T81" s="7">
        <v>392</v>
      </c>
      <c r="U81" s="22">
        <f>+T81/AB81*1000</f>
        <v>4.583347948601027</v>
      </c>
      <c r="V81" s="7">
        <v>161</v>
      </c>
      <c r="W81" s="24">
        <f>+V81/AB81*1000</f>
        <v>1.8824464788897073</v>
      </c>
      <c r="X81" s="28">
        <v>1.09</v>
      </c>
      <c r="Y81" s="58"/>
      <c r="Z81" s="60">
        <f>C81+L81+N81</f>
        <v>511</v>
      </c>
      <c r="AA81" s="62">
        <f>C81+R81</f>
        <v>498</v>
      </c>
      <c r="AB81" s="64">
        <v>85527</v>
      </c>
      <c r="AC81" s="27"/>
    </row>
    <row r="82" spans="2:29" ht="13.5">
      <c r="B82" s="88" t="s">
        <v>101</v>
      </c>
      <c r="C82" s="7">
        <v>364</v>
      </c>
      <c r="D82" s="19">
        <f>+C82/AB82*1000</f>
        <v>6.287352748125885</v>
      </c>
      <c r="E82" s="8">
        <v>39</v>
      </c>
      <c r="F82" s="7">
        <v>669</v>
      </c>
      <c r="G82" s="19">
        <f>+F82/AB82*1000</f>
        <v>11.555601616747849</v>
      </c>
      <c r="H82" s="36">
        <v>1</v>
      </c>
      <c r="I82" s="49">
        <f>ROUND(H82/C82*1000,1)</f>
        <v>2.7</v>
      </c>
      <c r="J82" s="36">
        <v>1</v>
      </c>
      <c r="K82" s="49">
        <f>ROUND(J82/C82*1000,1)</f>
        <v>2.7</v>
      </c>
      <c r="L82" s="36">
        <v>2</v>
      </c>
      <c r="M82" s="50">
        <f>ROUND(L82/Z82*1000,1)</f>
        <v>5.4</v>
      </c>
      <c r="N82" s="36">
        <v>5</v>
      </c>
      <c r="O82" s="50">
        <f>ROUND(N82/Z82*1000,1)</f>
        <v>13.5</v>
      </c>
      <c r="P82" s="36">
        <v>1</v>
      </c>
      <c r="Q82" s="50">
        <f>ROUND(P82/AA82*1000,1)</f>
        <v>2.7</v>
      </c>
      <c r="R82" s="36">
        <v>1</v>
      </c>
      <c r="S82" s="42">
        <f>P82-R82</f>
        <v>0</v>
      </c>
      <c r="T82" s="7">
        <v>257</v>
      </c>
      <c r="U82" s="22">
        <f>+T82/AB82*1000</f>
        <v>4.439147407330639</v>
      </c>
      <c r="V82" s="7">
        <v>152</v>
      </c>
      <c r="W82" s="24">
        <f>+V82/AB82*1000</f>
        <v>2.6254879607558643</v>
      </c>
      <c r="X82" s="28">
        <v>1.14</v>
      </c>
      <c r="Y82" s="58"/>
      <c r="Z82" s="60">
        <f>C82+L82+N82</f>
        <v>371</v>
      </c>
      <c r="AA82" s="62">
        <f>C82+R82</f>
        <v>365</v>
      </c>
      <c r="AB82" s="64">
        <v>57894</v>
      </c>
      <c r="AC82" s="27"/>
    </row>
    <row r="83" spans="2:25" ht="7.5" customHeight="1">
      <c r="B83" s="88"/>
      <c r="C83" s="7"/>
      <c r="D83" s="19"/>
      <c r="E83" s="8"/>
      <c r="F83" s="7"/>
      <c r="G83" s="19"/>
      <c r="H83" s="36"/>
      <c r="I83" s="50" t="s">
        <v>52</v>
      </c>
      <c r="J83" s="36"/>
      <c r="K83" s="50"/>
      <c r="L83" s="36"/>
      <c r="M83" s="50"/>
      <c r="N83" s="36"/>
      <c r="O83" s="50" t="s">
        <v>52</v>
      </c>
      <c r="P83" s="36"/>
      <c r="Q83" s="50" t="s">
        <v>52</v>
      </c>
      <c r="R83" s="36"/>
      <c r="S83" s="42"/>
      <c r="T83" s="7"/>
      <c r="U83" s="8"/>
      <c r="V83" s="7"/>
      <c r="W83" s="8"/>
      <c r="X83" s="28"/>
      <c r="Y83" s="58"/>
    </row>
    <row r="84" spans="2:29" ht="13.5">
      <c r="B84" s="88" t="s">
        <v>102</v>
      </c>
      <c r="C84" s="7">
        <v>224</v>
      </c>
      <c r="D84" s="19">
        <f>+C84/AB84*1000</f>
        <v>5.370028528276557</v>
      </c>
      <c r="E84" s="8">
        <v>24</v>
      </c>
      <c r="F84" s="7">
        <v>551</v>
      </c>
      <c r="G84" s="19">
        <f>+F84/AB84*1000</f>
        <v>13.209311245894565</v>
      </c>
      <c r="H84" s="36">
        <v>0</v>
      </c>
      <c r="I84" s="49">
        <f>ROUND(H84/C84*1000,1)</f>
        <v>0</v>
      </c>
      <c r="J84" s="36">
        <v>0</v>
      </c>
      <c r="K84" s="49">
        <f>ROUND(J84/C84*1000,1)</f>
        <v>0</v>
      </c>
      <c r="L84" s="36">
        <v>4</v>
      </c>
      <c r="M84" s="50">
        <f>ROUND(L84/Z84*1000,1)</f>
        <v>17.3</v>
      </c>
      <c r="N84" s="36">
        <v>3</v>
      </c>
      <c r="O84" s="50">
        <f>ROUND(N84/Z84*1000,1)</f>
        <v>13</v>
      </c>
      <c r="P84" s="36">
        <v>2</v>
      </c>
      <c r="Q84" s="50">
        <f>ROUND(P84/AA84*1000,1)</f>
        <v>8.8</v>
      </c>
      <c r="R84" s="36">
        <v>2</v>
      </c>
      <c r="S84" s="42">
        <f>P84-R84</f>
        <v>0</v>
      </c>
      <c r="T84" s="7">
        <v>176</v>
      </c>
      <c r="U84" s="22">
        <f>+T84/AB84*1000</f>
        <v>4.219308129360152</v>
      </c>
      <c r="V84" s="7">
        <v>63</v>
      </c>
      <c r="W84" s="24">
        <f>+V84/AB84*1000</f>
        <v>1.5103205235777815</v>
      </c>
      <c r="X84" s="28">
        <v>1.08</v>
      </c>
      <c r="Y84" s="58"/>
      <c r="Z84" s="60">
        <f>C84+L84+N84</f>
        <v>231</v>
      </c>
      <c r="AA84" s="62">
        <f>C84+R84</f>
        <v>226</v>
      </c>
      <c r="AB84" s="64">
        <v>41713</v>
      </c>
      <c r="AC84" s="27"/>
    </row>
    <row r="85" spans="2:29" ht="13.5">
      <c r="B85" s="88" t="s">
        <v>2</v>
      </c>
      <c r="C85" s="7">
        <v>176</v>
      </c>
      <c r="D85" s="19">
        <f>+C85/AB85*1000</f>
        <v>8.211253149202202</v>
      </c>
      <c r="E85" s="8">
        <v>13</v>
      </c>
      <c r="F85" s="7">
        <v>163</v>
      </c>
      <c r="G85" s="19">
        <f>+F85/AB85*1000</f>
        <v>7.604740132499767</v>
      </c>
      <c r="H85" s="36">
        <v>0</v>
      </c>
      <c r="I85" s="49">
        <f>ROUND(H85/C85*1000,1)</f>
        <v>0</v>
      </c>
      <c r="J85" s="36">
        <v>0</v>
      </c>
      <c r="K85" s="49">
        <f>ROUND(J85/C85*1000,1)</f>
        <v>0</v>
      </c>
      <c r="L85" s="36">
        <v>1</v>
      </c>
      <c r="M85" s="50">
        <f>ROUND(L85/Z85*1000,1)</f>
        <v>5.6</v>
      </c>
      <c r="N85" s="36">
        <v>1</v>
      </c>
      <c r="O85" s="50">
        <f>ROUND(N85/Z85*1000,1)</f>
        <v>5.6</v>
      </c>
      <c r="P85" s="36">
        <v>0</v>
      </c>
      <c r="Q85" s="50">
        <f>ROUND(P85/AA85*1000,1)</f>
        <v>0</v>
      </c>
      <c r="R85" s="36">
        <v>0</v>
      </c>
      <c r="S85" s="42">
        <f>P85-R85</f>
        <v>0</v>
      </c>
      <c r="T85" s="7">
        <v>119</v>
      </c>
      <c r="U85" s="22">
        <f>+T85/AB85*1000</f>
        <v>5.551926845199216</v>
      </c>
      <c r="V85" s="7">
        <v>45</v>
      </c>
      <c r="W85" s="24">
        <f>+V85/AB85*1000</f>
        <v>2.0994681347391997</v>
      </c>
      <c r="X85" s="28">
        <v>1.13</v>
      </c>
      <c r="Y85" s="58"/>
      <c r="Z85" s="60">
        <f>C85+L85+N85</f>
        <v>178</v>
      </c>
      <c r="AA85" s="62">
        <f>C85+R85</f>
        <v>176</v>
      </c>
      <c r="AB85" s="64">
        <v>21434</v>
      </c>
      <c r="AC85" s="27"/>
    </row>
    <row r="86" spans="2:29" ht="13.5">
      <c r="B86" s="88" t="s">
        <v>3</v>
      </c>
      <c r="C86" s="7">
        <v>79</v>
      </c>
      <c r="D86" s="19">
        <f>+C86/AB86*1000</f>
        <v>5.9880239520958085</v>
      </c>
      <c r="E86" s="8">
        <v>4</v>
      </c>
      <c r="F86" s="7">
        <v>119</v>
      </c>
      <c r="G86" s="19">
        <f>+F86/AB86*1000</f>
        <v>9.019934813916471</v>
      </c>
      <c r="H86" s="36">
        <v>0</v>
      </c>
      <c r="I86" s="49">
        <v>0</v>
      </c>
      <c r="J86" s="36">
        <v>0</v>
      </c>
      <c r="K86" s="49">
        <f>ROUND(J86/C86*1000,1)</f>
        <v>0</v>
      </c>
      <c r="L86" s="36">
        <v>0</v>
      </c>
      <c r="M86" s="50">
        <f>ROUND(L86/Z86*1000,1)</f>
        <v>0</v>
      </c>
      <c r="N86" s="36">
        <v>2</v>
      </c>
      <c r="O86" s="50">
        <f>ROUND(N86/Z86*1000,1)</f>
        <v>24.7</v>
      </c>
      <c r="P86" s="36">
        <v>0</v>
      </c>
      <c r="Q86" s="50">
        <v>0</v>
      </c>
      <c r="R86" s="36">
        <v>0</v>
      </c>
      <c r="S86" s="42">
        <f>P86-R86</f>
        <v>0</v>
      </c>
      <c r="T86" s="7">
        <v>40</v>
      </c>
      <c r="U86" s="22">
        <f>+T86/AB86*1000</f>
        <v>3.0319108618206627</v>
      </c>
      <c r="V86" s="7">
        <v>19</v>
      </c>
      <c r="W86" s="24">
        <f>+V86/AB86*1000</f>
        <v>1.4401576593648149</v>
      </c>
      <c r="X86" s="28">
        <v>1.07</v>
      </c>
      <c r="Y86" s="58"/>
      <c r="Z86" s="60">
        <f>C86+L86+N86</f>
        <v>81</v>
      </c>
      <c r="AA86" s="62">
        <f>C86+R86</f>
        <v>79</v>
      </c>
      <c r="AB86" s="64">
        <v>13193</v>
      </c>
      <c r="AC86" s="27"/>
    </row>
    <row r="87" spans="2:29" ht="13.5">
      <c r="B87" s="88" t="s">
        <v>4</v>
      </c>
      <c r="C87" s="7">
        <v>66</v>
      </c>
      <c r="D87" s="19">
        <f>+C87/AB87*1000</f>
        <v>7.375125712370098</v>
      </c>
      <c r="E87" s="8">
        <v>8</v>
      </c>
      <c r="F87" s="7">
        <v>79</v>
      </c>
      <c r="G87" s="19">
        <f>+F87/AB87*1000</f>
        <v>8.827801989049055</v>
      </c>
      <c r="H87" s="36">
        <v>0</v>
      </c>
      <c r="I87" s="49">
        <v>0</v>
      </c>
      <c r="J87" s="36">
        <v>0</v>
      </c>
      <c r="K87" s="49">
        <f>ROUND(J87/C87*1000,1)</f>
        <v>0</v>
      </c>
      <c r="L87" s="36">
        <v>3</v>
      </c>
      <c r="M87" s="50">
        <f>ROUND(L87/Z87*1000,1)</f>
        <v>43.5</v>
      </c>
      <c r="N87" s="36">
        <v>0</v>
      </c>
      <c r="O87" s="50">
        <f>ROUND(N87/Z87*1000,1)</f>
        <v>0</v>
      </c>
      <c r="P87" s="36">
        <v>1</v>
      </c>
      <c r="Q87" s="50">
        <f>ROUND(P87/AA87*1000,1)</f>
        <v>14.9</v>
      </c>
      <c r="R87" s="36">
        <v>1</v>
      </c>
      <c r="S87" s="42">
        <f>P87-R87</f>
        <v>0</v>
      </c>
      <c r="T87" s="7">
        <v>26</v>
      </c>
      <c r="U87" s="22">
        <f>+T87/AB87*1000</f>
        <v>2.905352553357917</v>
      </c>
      <c r="V87" s="7">
        <v>15</v>
      </c>
      <c r="W87" s="24">
        <f>+V87/AB87*1000</f>
        <v>1.6761649346295675</v>
      </c>
      <c r="X87" s="28">
        <v>1.31</v>
      </c>
      <c r="Y87" s="58"/>
      <c r="Z87" s="60">
        <f>C87+L87+N87</f>
        <v>69</v>
      </c>
      <c r="AA87" s="62">
        <f>C87+R87</f>
        <v>67</v>
      </c>
      <c r="AB87" s="64">
        <v>8949</v>
      </c>
      <c r="AC87" s="27"/>
    </row>
    <row r="88" spans="2:29" ht="13.5">
      <c r="B88" s="88" t="s">
        <v>5</v>
      </c>
      <c r="C88" s="7">
        <v>132</v>
      </c>
      <c r="D88" s="19">
        <f>+C88/AB88*1000</f>
        <v>5.583756345177664</v>
      </c>
      <c r="E88" s="8">
        <v>15</v>
      </c>
      <c r="F88" s="7">
        <v>183</v>
      </c>
      <c r="G88" s="19">
        <f>+F88/AB88*1000</f>
        <v>7.741116751269036</v>
      </c>
      <c r="H88" s="36">
        <v>0</v>
      </c>
      <c r="I88" s="49">
        <f>ROUND(H88/C88*1000,1)</f>
        <v>0</v>
      </c>
      <c r="J88" s="36">
        <v>0</v>
      </c>
      <c r="K88" s="49">
        <f>ROUND(J88/C88*1000,1)</f>
        <v>0</v>
      </c>
      <c r="L88" s="36">
        <v>1</v>
      </c>
      <c r="M88" s="50">
        <f>ROUND(L88/Z88*1000,1)</f>
        <v>7.4</v>
      </c>
      <c r="N88" s="36">
        <v>2</v>
      </c>
      <c r="O88" s="50">
        <f>ROUND(N88/Z88*1000,1)</f>
        <v>14.8</v>
      </c>
      <c r="P88" s="36">
        <v>0</v>
      </c>
      <c r="Q88" s="50">
        <f>ROUND(P88/AA88*1000,1)</f>
        <v>0</v>
      </c>
      <c r="R88" s="36">
        <v>0</v>
      </c>
      <c r="S88" s="42">
        <f>P88-R88</f>
        <v>0</v>
      </c>
      <c r="T88" s="7">
        <v>102</v>
      </c>
      <c r="U88" s="22">
        <f>+T88/AB88*1000</f>
        <v>4.314720812182741</v>
      </c>
      <c r="V88" s="7">
        <v>33</v>
      </c>
      <c r="W88" s="24">
        <f>+V88/AB88*1000</f>
        <v>1.395939086294416</v>
      </c>
      <c r="X88" s="28">
        <v>0.93</v>
      </c>
      <c r="Y88" s="58"/>
      <c r="Z88" s="60">
        <f>C88+L88+N88</f>
        <v>135</v>
      </c>
      <c r="AA88" s="62">
        <f>C88+R88</f>
        <v>132</v>
      </c>
      <c r="AB88" s="64">
        <v>23640</v>
      </c>
      <c r="AC88" s="27"/>
    </row>
    <row r="89" spans="2:27" ht="7.5" customHeight="1">
      <c r="B89" s="88"/>
      <c r="C89" s="7"/>
      <c r="D89" s="19"/>
      <c r="E89" s="8"/>
      <c r="F89" s="7"/>
      <c r="G89" s="19"/>
      <c r="H89" s="36"/>
      <c r="I89" s="50" t="s">
        <v>52</v>
      </c>
      <c r="J89" s="36"/>
      <c r="K89" s="50"/>
      <c r="L89" s="36"/>
      <c r="M89" s="50"/>
      <c r="N89" s="36"/>
      <c r="O89" s="50" t="s">
        <v>52</v>
      </c>
      <c r="P89" s="36"/>
      <c r="Q89" s="50" t="s">
        <v>52</v>
      </c>
      <c r="R89" s="36"/>
      <c r="S89" s="42"/>
      <c r="T89" s="7"/>
      <c r="U89" s="8"/>
      <c r="V89" s="7"/>
      <c r="W89" s="8"/>
      <c r="X89" s="28"/>
      <c r="Y89" s="58"/>
      <c r="AA89" s="62"/>
    </row>
    <row r="90" spans="2:29" ht="13.5">
      <c r="B90" s="88" t="s">
        <v>6</v>
      </c>
      <c r="C90" s="7">
        <v>30</v>
      </c>
      <c r="D90" s="19">
        <f>+C90/AB90*1000</f>
        <v>4.492362982929021</v>
      </c>
      <c r="E90" s="8">
        <v>2</v>
      </c>
      <c r="F90" s="7">
        <v>69</v>
      </c>
      <c r="G90" s="19">
        <f>+F90/AB90*1000</f>
        <v>10.332434860736747</v>
      </c>
      <c r="H90" s="36">
        <v>0</v>
      </c>
      <c r="I90" s="49">
        <f>ROUND(H90/C90*1000,1)</f>
        <v>0</v>
      </c>
      <c r="J90" s="36">
        <v>0</v>
      </c>
      <c r="K90" s="49">
        <f>ROUND(J90/C90*1000,1)</f>
        <v>0</v>
      </c>
      <c r="L90" s="36">
        <v>1</v>
      </c>
      <c r="M90" s="50">
        <f>ROUND(L90/Z90*1000,1)</f>
        <v>32.3</v>
      </c>
      <c r="N90" s="36">
        <v>0</v>
      </c>
      <c r="O90" s="50">
        <f>ROUND(N90/Z90*1000,1)</f>
        <v>0</v>
      </c>
      <c r="P90" s="36">
        <v>1</v>
      </c>
      <c r="Q90" s="50">
        <f>ROUND(P90/AA90*1000,1)</f>
        <v>32.3</v>
      </c>
      <c r="R90" s="36">
        <v>1</v>
      </c>
      <c r="S90" s="42">
        <f>P90-R90</f>
        <v>0</v>
      </c>
      <c r="T90" s="7">
        <v>22</v>
      </c>
      <c r="U90" s="22">
        <f>+T90/AB90*1000</f>
        <v>3.2943995208146153</v>
      </c>
      <c r="V90" s="7">
        <v>15</v>
      </c>
      <c r="W90" s="24">
        <f>+V90/AB90*1000</f>
        <v>2.2461814914645104</v>
      </c>
      <c r="X90" s="28">
        <v>0.86</v>
      </c>
      <c r="Y90" s="58"/>
      <c r="Z90" s="60">
        <f>C90+L90+N90</f>
        <v>31</v>
      </c>
      <c r="AA90" s="62">
        <f>C90+R90</f>
        <v>31</v>
      </c>
      <c r="AB90" s="64">
        <v>6678</v>
      </c>
      <c r="AC90" s="27"/>
    </row>
    <row r="91" spans="2:29" ht="13.5">
      <c r="B91" s="88" t="s">
        <v>7</v>
      </c>
      <c r="C91" s="7">
        <v>98</v>
      </c>
      <c r="D91" s="19">
        <f>+C91/AB91*1000</f>
        <v>5.908953873982514</v>
      </c>
      <c r="E91" s="8">
        <v>11</v>
      </c>
      <c r="F91" s="7">
        <v>216</v>
      </c>
      <c r="G91" s="19">
        <f>+F91/AB91*1000</f>
        <v>13.023816701839012</v>
      </c>
      <c r="H91" s="36">
        <v>0</v>
      </c>
      <c r="I91" s="49">
        <f>ROUND(H91/C91*1000,1)</f>
        <v>0</v>
      </c>
      <c r="J91" s="36">
        <v>0</v>
      </c>
      <c r="K91" s="49">
        <f>ROUND(J91/C91*1000,1)</f>
        <v>0</v>
      </c>
      <c r="L91" s="36">
        <v>1</v>
      </c>
      <c r="M91" s="50">
        <f>ROUND(L91/Z91*1000,1)</f>
        <v>10.1</v>
      </c>
      <c r="N91" s="36">
        <v>0</v>
      </c>
      <c r="O91" s="50">
        <f>ROUND(N91/Z91*1000,1)</f>
        <v>0</v>
      </c>
      <c r="P91" s="36">
        <v>0</v>
      </c>
      <c r="Q91" s="50">
        <f>ROUND(P91/AA91*1000,1)</f>
        <v>0</v>
      </c>
      <c r="R91" s="36">
        <v>0</v>
      </c>
      <c r="S91" s="42">
        <f>P91-R91</f>
        <v>0</v>
      </c>
      <c r="T91" s="7">
        <v>77</v>
      </c>
      <c r="U91" s="22">
        <f>+T91/AB91*1000</f>
        <v>4.642749472414833</v>
      </c>
      <c r="V91" s="7">
        <v>36</v>
      </c>
      <c r="W91" s="24">
        <f>+V91/AB91*1000</f>
        <v>2.1706361169731685</v>
      </c>
      <c r="X91" s="28">
        <v>1.23</v>
      </c>
      <c r="Y91" s="58"/>
      <c r="Z91" s="60">
        <f>C91+L91+N91</f>
        <v>99</v>
      </c>
      <c r="AA91" s="62">
        <f>C91+R91</f>
        <v>98</v>
      </c>
      <c r="AB91" s="64">
        <v>16585</v>
      </c>
      <c r="AC91" s="27"/>
    </row>
    <row r="92" spans="2:29" ht="13.5">
      <c r="B92" s="88" t="s">
        <v>8</v>
      </c>
      <c r="C92" s="7">
        <v>99</v>
      </c>
      <c r="D92" s="19">
        <f>+C92/AB92*1000</f>
        <v>6.286113404025652</v>
      </c>
      <c r="E92" s="8">
        <v>10</v>
      </c>
      <c r="F92" s="7">
        <v>201</v>
      </c>
      <c r="G92" s="19">
        <f>+F92/AB92*1000</f>
        <v>12.762715093021779</v>
      </c>
      <c r="H92" s="36">
        <v>0</v>
      </c>
      <c r="I92" s="49">
        <f>ROUND(H92/C92*1000,1)</f>
        <v>0</v>
      </c>
      <c r="J92" s="36">
        <v>0</v>
      </c>
      <c r="K92" s="49">
        <f>ROUND(J92/C92*1000,1)</f>
        <v>0</v>
      </c>
      <c r="L92" s="36">
        <v>2</v>
      </c>
      <c r="M92" s="50">
        <f>ROUND(L92/Z92*1000,1)</f>
        <v>19.6</v>
      </c>
      <c r="N92" s="36">
        <v>1</v>
      </c>
      <c r="O92" s="50">
        <f>ROUND(N92/Z92*1000,1)</f>
        <v>9.8</v>
      </c>
      <c r="P92" s="36">
        <v>1</v>
      </c>
      <c r="Q92" s="50">
        <f>ROUND(P92/AA92*1000,1)</f>
        <v>10</v>
      </c>
      <c r="R92" s="36">
        <v>1</v>
      </c>
      <c r="S92" s="42">
        <f>P92-R92</f>
        <v>0</v>
      </c>
      <c r="T92" s="7">
        <v>57</v>
      </c>
      <c r="U92" s="22">
        <f>+T92/AB92*1000</f>
        <v>3.619277414439012</v>
      </c>
      <c r="V92" s="7">
        <v>25</v>
      </c>
      <c r="W92" s="24">
        <f>+V92/AB92*1000</f>
        <v>1.5874023747539525</v>
      </c>
      <c r="X92" s="28">
        <v>1.21</v>
      </c>
      <c r="Y92" s="58"/>
      <c r="Z92" s="60">
        <f>C92+L92+N92</f>
        <v>102</v>
      </c>
      <c r="AA92" s="62">
        <f>C92+R92</f>
        <v>100</v>
      </c>
      <c r="AB92" s="64">
        <v>15749</v>
      </c>
      <c r="AC92" s="27"/>
    </row>
    <row r="93" spans="2:29" ht="13.5">
      <c r="B93" s="88" t="s">
        <v>9</v>
      </c>
      <c r="C93" s="7">
        <v>327</v>
      </c>
      <c r="D93" s="19">
        <f>+C93/AB93*1000</f>
        <v>6.553631553631553</v>
      </c>
      <c r="E93" s="8">
        <v>23</v>
      </c>
      <c r="F93" s="7">
        <v>458</v>
      </c>
      <c r="G93" s="19">
        <f>+F93/AB93*1000</f>
        <v>9.179092512425846</v>
      </c>
      <c r="H93" s="36">
        <v>1</v>
      </c>
      <c r="I93" s="49">
        <f>ROUND(H93/C93*1000,1)</f>
        <v>3.1</v>
      </c>
      <c r="J93" s="36">
        <v>0</v>
      </c>
      <c r="K93" s="49">
        <f>ROUND(J93/C93*1000,1)</f>
        <v>0</v>
      </c>
      <c r="L93" s="36">
        <v>5</v>
      </c>
      <c r="M93" s="50">
        <f>ROUND(L93/Z93*1000,1)</f>
        <v>14.8</v>
      </c>
      <c r="N93" s="36">
        <v>5</v>
      </c>
      <c r="O93" s="50">
        <f>ROUND(N93/Z93*1000,1)</f>
        <v>14.8</v>
      </c>
      <c r="P93" s="36">
        <v>2</v>
      </c>
      <c r="Q93" s="50">
        <f>ROUND(P93/AA93*1000,1)</f>
        <v>6.1</v>
      </c>
      <c r="R93" s="36">
        <v>2</v>
      </c>
      <c r="S93" s="42">
        <f>P93-R93</f>
        <v>0</v>
      </c>
      <c r="T93" s="7">
        <v>226</v>
      </c>
      <c r="U93" s="22">
        <f>+T93/AB93*1000</f>
        <v>4.5294211960878625</v>
      </c>
      <c r="V93" s="7">
        <v>99</v>
      </c>
      <c r="W93" s="24">
        <f>+V93/AB93*1000</f>
        <v>1.984126984126984</v>
      </c>
      <c r="X93" s="28">
        <v>1.14</v>
      </c>
      <c r="Y93" s="58"/>
      <c r="Z93" s="60">
        <f>C93+L93+N93</f>
        <v>337</v>
      </c>
      <c r="AA93" s="62">
        <f>C93+R93</f>
        <v>329</v>
      </c>
      <c r="AB93" s="64">
        <v>49896</v>
      </c>
      <c r="AC93" s="27"/>
    </row>
    <row r="94" spans="2:29" ht="13.5">
      <c r="B94" s="88" t="s">
        <v>10</v>
      </c>
      <c r="C94" s="7">
        <v>103</v>
      </c>
      <c r="D94" s="19">
        <f>+C94/AB94*1000</f>
        <v>5.5817482252208315</v>
      </c>
      <c r="E94" s="8">
        <v>7</v>
      </c>
      <c r="F94" s="7">
        <v>216</v>
      </c>
      <c r="G94" s="19">
        <f>+F94/AB94*1000</f>
        <v>11.70541375386116</v>
      </c>
      <c r="H94" s="36">
        <v>0</v>
      </c>
      <c r="I94" s="49">
        <f>ROUND(H94/C94*1000,1)</f>
        <v>0</v>
      </c>
      <c r="J94" s="36">
        <v>0</v>
      </c>
      <c r="K94" s="49">
        <f>ROUND(J94/C94*1000,1)</f>
        <v>0</v>
      </c>
      <c r="L94" s="36">
        <v>2</v>
      </c>
      <c r="M94" s="50">
        <f>ROUND(L94/Z94*1000,1)</f>
        <v>18.7</v>
      </c>
      <c r="N94" s="36">
        <v>2</v>
      </c>
      <c r="O94" s="50">
        <f>ROUND(N94/Z94*1000,1)</f>
        <v>18.7</v>
      </c>
      <c r="P94" s="36">
        <v>1</v>
      </c>
      <c r="Q94" s="50">
        <f>ROUND(P94/AA94*1000,1)</f>
        <v>9.6</v>
      </c>
      <c r="R94" s="36">
        <v>1</v>
      </c>
      <c r="S94" s="42">
        <f>P94-R94</f>
        <v>0</v>
      </c>
      <c r="T94" s="7">
        <v>82</v>
      </c>
      <c r="U94" s="22">
        <f>+T94/AB94*1000</f>
        <v>4.443721888039885</v>
      </c>
      <c r="V94" s="7">
        <v>42</v>
      </c>
      <c r="W94" s="24">
        <f>+V94/AB94*1000</f>
        <v>2.2760526743618925</v>
      </c>
      <c r="X94" s="28">
        <v>1.06</v>
      </c>
      <c r="Y94" s="58"/>
      <c r="Z94" s="60">
        <f>C94+L94+N94</f>
        <v>107</v>
      </c>
      <c r="AA94" s="62">
        <f>C94+R94</f>
        <v>104</v>
      </c>
      <c r="AB94" s="64">
        <v>18453</v>
      </c>
      <c r="AC94" s="27"/>
    </row>
    <row r="95" spans="2:25" ht="7.5" customHeight="1">
      <c r="B95" s="88"/>
      <c r="C95" s="7"/>
      <c r="D95" s="19"/>
      <c r="E95" s="8"/>
      <c r="F95" s="7"/>
      <c r="G95" s="19"/>
      <c r="H95" s="36"/>
      <c r="I95" s="50"/>
      <c r="J95" s="36"/>
      <c r="K95" s="50"/>
      <c r="L95" s="36"/>
      <c r="M95" s="50"/>
      <c r="N95" s="36"/>
      <c r="O95" s="50"/>
      <c r="P95" s="36"/>
      <c r="Q95" s="50"/>
      <c r="R95" s="36"/>
      <c r="S95" s="42"/>
      <c r="T95" s="7"/>
      <c r="U95" s="8"/>
      <c r="V95" s="7"/>
      <c r="W95" s="8"/>
      <c r="X95" s="28"/>
      <c r="Y95" s="58"/>
    </row>
    <row r="96" spans="2:29" ht="13.5">
      <c r="B96" s="88" t="s">
        <v>11</v>
      </c>
      <c r="C96" s="7">
        <v>65</v>
      </c>
      <c r="D96" s="19">
        <f>+C96/AB96*1000</f>
        <v>7.85498489425982</v>
      </c>
      <c r="E96" s="8">
        <v>10</v>
      </c>
      <c r="F96" s="7">
        <v>97</v>
      </c>
      <c r="G96" s="19">
        <f>+F96/AB96*1000</f>
        <v>11.722054380664654</v>
      </c>
      <c r="H96" s="36">
        <v>0</v>
      </c>
      <c r="I96" s="49">
        <f>ROUND(H96/C96*1000,1)</f>
        <v>0</v>
      </c>
      <c r="J96" s="36">
        <v>0</v>
      </c>
      <c r="K96" s="49">
        <f>ROUND(J96/C96*1000,1)</f>
        <v>0</v>
      </c>
      <c r="L96" s="36">
        <v>1</v>
      </c>
      <c r="M96" s="50">
        <f>ROUND(L96/Z96*1000,1)</f>
        <v>14.9</v>
      </c>
      <c r="N96" s="36">
        <v>1</v>
      </c>
      <c r="O96" s="50">
        <f>ROUND(N96/Z96*1000,1)</f>
        <v>14.9</v>
      </c>
      <c r="P96" s="36">
        <v>0</v>
      </c>
      <c r="Q96" s="50">
        <f>ROUND(P96/AA96*1000,1)</f>
        <v>0</v>
      </c>
      <c r="R96" s="36">
        <v>0</v>
      </c>
      <c r="S96" s="42">
        <f>P96-R96</f>
        <v>0</v>
      </c>
      <c r="T96" s="7">
        <v>48</v>
      </c>
      <c r="U96" s="22">
        <f>+T96/AB96*1000</f>
        <v>5.80060422960725</v>
      </c>
      <c r="V96" s="7">
        <v>16</v>
      </c>
      <c r="W96" s="24">
        <f>+V96/AB96*1000</f>
        <v>1.9335347432024168</v>
      </c>
      <c r="X96" s="28">
        <v>1.55</v>
      </c>
      <c r="Y96" s="58"/>
      <c r="Z96" s="60">
        <f>C96+L96+N96</f>
        <v>67</v>
      </c>
      <c r="AA96" s="62">
        <f>C96+R96</f>
        <v>65</v>
      </c>
      <c r="AB96" s="64">
        <v>8275</v>
      </c>
      <c r="AC96" s="27"/>
    </row>
    <row r="97" spans="2:29" ht="13.5">
      <c r="B97" s="88" t="s">
        <v>103</v>
      </c>
      <c r="C97" s="7">
        <v>165</v>
      </c>
      <c r="D97" s="19">
        <f>+C97/AB97*1000</f>
        <v>6.4741426665620345</v>
      </c>
      <c r="E97" s="8">
        <v>18</v>
      </c>
      <c r="F97" s="7">
        <v>296</v>
      </c>
      <c r="G97" s="19">
        <f>+F97/AB97*1000</f>
        <v>11.614219571529466</v>
      </c>
      <c r="H97" s="36">
        <v>0</v>
      </c>
      <c r="I97" s="49">
        <f>ROUND(H97/C97*1000,1)</f>
        <v>0</v>
      </c>
      <c r="J97" s="36">
        <v>0</v>
      </c>
      <c r="K97" s="49">
        <f>ROUND(J97/C97*1000,1)</f>
        <v>0</v>
      </c>
      <c r="L97" s="36">
        <v>2</v>
      </c>
      <c r="M97" s="50">
        <f>ROUND(L97/Z97*1000,1)</f>
        <v>11.8</v>
      </c>
      <c r="N97" s="36">
        <v>2</v>
      </c>
      <c r="O97" s="50">
        <f>ROUND(N97/Z97*1000,1)</f>
        <v>11.8</v>
      </c>
      <c r="P97" s="36">
        <v>1</v>
      </c>
      <c r="Q97" s="50">
        <f>ROUND(P97/AA97*1000,1)</f>
        <v>6</v>
      </c>
      <c r="R97" s="36">
        <v>1</v>
      </c>
      <c r="S97" s="42">
        <f>P97-R97</f>
        <v>0</v>
      </c>
      <c r="T97" s="7">
        <v>99</v>
      </c>
      <c r="U97" s="22">
        <f>+T97/AB97*1000</f>
        <v>3.8844855999372205</v>
      </c>
      <c r="V97" s="7">
        <v>41</v>
      </c>
      <c r="W97" s="24">
        <f>+V97/AB97*1000</f>
        <v>1.60872635956996</v>
      </c>
      <c r="X97" s="28">
        <v>1.2</v>
      </c>
      <c r="Y97" s="58"/>
      <c r="Z97" s="60">
        <f>C97+L97+N97</f>
        <v>169</v>
      </c>
      <c r="AA97" s="62">
        <f>C97+R97</f>
        <v>166</v>
      </c>
      <c r="AB97" s="64">
        <v>25486</v>
      </c>
      <c r="AC97" s="27"/>
    </row>
    <row r="98" spans="2:29" ht="13.5">
      <c r="B98" s="88" t="s">
        <v>12</v>
      </c>
      <c r="C98" s="7">
        <v>91</v>
      </c>
      <c r="D98" s="19">
        <f>+C98/AB98*1000</f>
        <v>7.70859805167302</v>
      </c>
      <c r="E98" s="8">
        <v>7</v>
      </c>
      <c r="F98" s="7">
        <v>121</v>
      </c>
      <c r="G98" s="19">
        <f>+F98/AB98*1000</f>
        <v>10.249894112664125</v>
      </c>
      <c r="H98" s="36">
        <v>0</v>
      </c>
      <c r="I98" s="49">
        <f>ROUND(H98/C98*1000,1)</f>
        <v>0</v>
      </c>
      <c r="J98" s="36">
        <v>0</v>
      </c>
      <c r="K98" s="49">
        <f>ROUND(J98/C98*1000,1)</f>
        <v>0</v>
      </c>
      <c r="L98" s="36">
        <v>0</v>
      </c>
      <c r="M98" s="50">
        <f>ROUND(L98/Z98*1000,1)</f>
        <v>0</v>
      </c>
      <c r="N98" s="36">
        <v>0</v>
      </c>
      <c r="O98" s="50">
        <f>ROUND(N98/Z98*1000,1)</f>
        <v>0</v>
      </c>
      <c r="P98" s="36">
        <v>0</v>
      </c>
      <c r="Q98" s="50">
        <f>ROUND(P98/AA98*1000,1)</f>
        <v>0</v>
      </c>
      <c r="R98" s="36">
        <v>0</v>
      </c>
      <c r="S98" s="42">
        <f>P98-R98</f>
        <v>0</v>
      </c>
      <c r="T98" s="7">
        <v>82</v>
      </c>
      <c r="U98" s="22">
        <f>+T98/AB98*1000</f>
        <v>6.946209233375688</v>
      </c>
      <c r="V98" s="7">
        <v>21</v>
      </c>
      <c r="W98" s="24">
        <f>+V98/AB98*1000</f>
        <v>1.7789072426937738</v>
      </c>
      <c r="X98" s="28">
        <v>1.36</v>
      </c>
      <c r="Y98" s="58"/>
      <c r="Z98" s="60">
        <f>C98+L98+N98</f>
        <v>91</v>
      </c>
      <c r="AA98" s="62">
        <f>C98+R98</f>
        <v>91</v>
      </c>
      <c r="AB98" s="64">
        <v>11805</v>
      </c>
      <c r="AC98" s="27"/>
    </row>
    <row r="99" spans="2:29" ht="13.5">
      <c r="B99" s="88" t="s">
        <v>13</v>
      </c>
      <c r="C99" s="7">
        <v>46</v>
      </c>
      <c r="D99" s="19">
        <f>+C99/AB99*1000</f>
        <v>6.065400843881856</v>
      </c>
      <c r="E99" s="8">
        <v>8</v>
      </c>
      <c r="F99" s="7">
        <v>78</v>
      </c>
      <c r="G99" s="19">
        <f>+F99/AB99*1000</f>
        <v>10.284810126582277</v>
      </c>
      <c r="H99" s="36">
        <v>0</v>
      </c>
      <c r="I99" s="49">
        <f>ROUND(H99/C99*1000,1)</f>
        <v>0</v>
      </c>
      <c r="J99" s="36">
        <v>0</v>
      </c>
      <c r="K99" s="49">
        <f>ROUND(J99/C99*1000,1)</f>
        <v>0</v>
      </c>
      <c r="L99" s="36">
        <v>2</v>
      </c>
      <c r="M99" s="50">
        <f>ROUND(L99/Z99*1000,1)</f>
        <v>41.7</v>
      </c>
      <c r="N99" s="36">
        <v>0</v>
      </c>
      <c r="O99" s="50">
        <f>ROUND(N99/Z99*1000,1)</f>
        <v>0</v>
      </c>
      <c r="P99" s="36">
        <v>1</v>
      </c>
      <c r="Q99" s="50">
        <f>ROUND(P99/AA99*1000,1)</f>
        <v>21.3</v>
      </c>
      <c r="R99" s="36">
        <v>1</v>
      </c>
      <c r="S99" s="42">
        <f>P99-R99</f>
        <v>0</v>
      </c>
      <c r="T99" s="7">
        <v>24</v>
      </c>
      <c r="U99" s="22">
        <f>+T99/AB99*1000</f>
        <v>3.1645569620253164</v>
      </c>
      <c r="V99" s="7">
        <v>13</v>
      </c>
      <c r="W99" s="24">
        <f>+V99/AB99*1000</f>
        <v>1.7141350210970465</v>
      </c>
      <c r="X99" s="28">
        <v>1.15</v>
      </c>
      <c r="Y99" s="58"/>
      <c r="Z99" s="60">
        <f>C99+L99+N99</f>
        <v>48</v>
      </c>
      <c r="AA99" s="62">
        <f>C99+R99</f>
        <v>47</v>
      </c>
      <c r="AB99" s="64">
        <v>7584</v>
      </c>
      <c r="AC99" s="27"/>
    </row>
    <row r="100" spans="2:29" ht="13.5">
      <c r="B100" s="88" t="s">
        <v>14</v>
      </c>
      <c r="C100" s="7">
        <v>99</v>
      </c>
      <c r="D100" s="19">
        <f>+C100/AB100*1000</f>
        <v>6.755834584413812</v>
      </c>
      <c r="E100" s="8">
        <v>9</v>
      </c>
      <c r="F100" s="7">
        <v>142</v>
      </c>
      <c r="G100" s="19">
        <f>+F100/AB100*1000</f>
        <v>9.690186979664256</v>
      </c>
      <c r="H100" s="36">
        <v>1</v>
      </c>
      <c r="I100" s="49">
        <f>ROUND(H100/C100*1000,1)</f>
        <v>10.1</v>
      </c>
      <c r="J100" s="36">
        <v>0</v>
      </c>
      <c r="K100" s="49">
        <f>ROUND(J100/C100*1000,1)</f>
        <v>0</v>
      </c>
      <c r="L100" s="36">
        <v>2</v>
      </c>
      <c r="M100" s="50">
        <f>ROUND(L100/Z100*1000,1)</f>
        <v>19.4</v>
      </c>
      <c r="N100" s="36">
        <v>2</v>
      </c>
      <c r="O100" s="50">
        <f>ROUND(N100/Z100*1000,1)</f>
        <v>19.4</v>
      </c>
      <c r="P100" s="36">
        <v>1</v>
      </c>
      <c r="Q100" s="50">
        <f>ROUND(P100/AA100*1000,1)</f>
        <v>10</v>
      </c>
      <c r="R100" s="36">
        <v>1</v>
      </c>
      <c r="S100" s="42">
        <f>P100-R100</f>
        <v>0</v>
      </c>
      <c r="T100" s="7">
        <v>71</v>
      </c>
      <c r="U100" s="22">
        <f>+T100/AB100*1000</f>
        <v>4.845093489832128</v>
      </c>
      <c r="V100" s="7">
        <v>27</v>
      </c>
      <c r="W100" s="24">
        <f>+V100/AB100*1000</f>
        <v>1.8425003412037668</v>
      </c>
      <c r="X100" s="28">
        <v>1.2</v>
      </c>
      <c r="Y100" s="58"/>
      <c r="Z100" s="60">
        <f>C100+L100+N100</f>
        <v>103</v>
      </c>
      <c r="AA100" s="62">
        <f>C100+R100</f>
        <v>100</v>
      </c>
      <c r="AB100" s="64">
        <v>14654</v>
      </c>
      <c r="AC100" s="27"/>
    </row>
    <row r="101" spans="2:27" ht="7.5" customHeight="1">
      <c r="B101" s="88"/>
      <c r="C101" s="7"/>
      <c r="D101" s="19"/>
      <c r="E101" s="8"/>
      <c r="F101" s="7"/>
      <c r="G101" s="19"/>
      <c r="H101" s="36"/>
      <c r="I101" s="50"/>
      <c r="J101" s="36"/>
      <c r="K101" s="50"/>
      <c r="L101" s="36"/>
      <c r="M101" s="50"/>
      <c r="N101" s="36"/>
      <c r="O101" s="50"/>
      <c r="P101" s="36"/>
      <c r="Q101" s="50"/>
      <c r="R101" s="36"/>
      <c r="S101" s="42"/>
      <c r="T101" s="7"/>
      <c r="U101" s="8"/>
      <c r="V101" s="7"/>
      <c r="W101" s="8"/>
      <c r="X101" s="28"/>
      <c r="Y101" s="58"/>
      <c r="AA101" s="62"/>
    </row>
    <row r="102" spans="2:29" ht="13.5">
      <c r="B102" s="88" t="s">
        <v>15</v>
      </c>
      <c r="C102" s="7">
        <v>63</v>
      </c>
      <c r="D102" s="19">
        <f>+C102/AB102*1000</f>
        <v>4.9829945424345485</v>
      </c>
      <c r="E102" s="8">
        <v>5</v>
      </c>
      <c r="F102" s="7">
        <v>178</v>
      </c>
      <c r="G102" s="19">
        <f>+F102/AB102*1000</f>
        <v>14.078936961164281</v>
      </c>
      <c r="H102" s="36">
        <v>0</v>
      </c>
      <c r="I102" s="49">
        <f>ROUND(H102/C102*1000,1)</f>
        <v>0</v>
      </c>
      <c r="J102" s="36">
        <v>0</v>
      </c>
      <c r="K102" s="49">
        <f>ROUND(J102/C102*1000,1)</f>
        <v>0</v>
      </c>
      <c r="L102" s="36">
        <v>2</v>
      </c>
      <c r="M102" s="50">
        <f>ROUND(L102/Z102*1000,1)</f>
        <v>30.3</v>
      </c>
      <c r="N102" s="36">
        <v>1</v>
      </c>
      <c r="O102" s="50">
        <f>ROUND(N102/Z102*1000,1)</f>
        <v>15.2</v>
      </c>
      <c r="P102" s="36">
        <v>0</v>
      </c>
      <c r="Q102" s="50">
        <f>ROUND(P102/AA102*1000,1)</f>
        <v>0</v>
      </c>
      <c r="R102" s="36">
        <v>0</v>
      </c>
      <c r="S102" s="42">
        <f>P102-R102</f>
        <v>0</v>
      </c>
      <c r="T102" s="7">
        <v>47</v>
      </c>
      <c r="U102" s="22">
        <f>+T102/AB102*1000</f>
        <v>3.717472118959108</v>
      </c>
      <c r="V102" s="7">
        <v>29</v>
      </c>
      <c r="W102" s="24">
        <f>+V102/AB102*1000</f>
        <v>2.2937593925492368</v>
      </c>
      <c r="X102" s="28">
        <v>0.94</v>
      </c>
      <c r="Y102" s="58"/>
      <c r="Z102" s="60">
        <f>C102+L102+N102</f>
        <v>66</v>
      </c>
      <c r="AA102" s="62">
        <f>C102+R102</f>
        <v>63</v>
      </c>
      <c r="AB102" s="64">
        <v>12643</v>
      </c>
      <c r="AC102" s="27"/>
    </row>
    <row r="103" spans="2:29" ht="13.5">
      <c r="B103" s="88" t="s">
        <v>16</v>
      </c>
      <c r="C103" s="7">
        <v>48</v>
      </c>
      <c r="D103" s="19">
        <f>+C103/AB103*1000</f>
        <v>5.7272401861353055</v>
      </c>
      <c r="E103" s="8">
        <v>6</v>
      </c>
      <c r="F103" s="7">
        <v>103</v>
      </c>
      <c r="G103" s="19">
        <f>+F103/AB103*1000</f>
        <v>12.289702899415344</v>
      </c>
      <c r="H103" s="36">
        <v>1</v>
      </c>
      <c r="I103" s="49">
        <v>0</v>
      </c>
      <c r="J103" s="36">
        <v>0</v>
      </c>
      <c r="K103" s="49">
        <f>ROUND(J103/C103*1000,1)</f>
        <v>0</v>
      </c>
      <c r="L103" s="36">
        <v>1</v>
      </c>
      <c r="M103" s="50">
        <f>ROUND(L103/Z103*1000,1)</f>
        <v>20.4</v>
      </c>
      <c r="N103" s="36">
        <v>0</v>
      </c>
      <c r="O103" s="50">
        <f>ROUND(N103/Z103*1000,1)</f>
        <v>0</v>
      </c>
      <c r="P103" s="36">
        <v>0</v>
      </c>
      <c r="Q103" s="50">
        <f>ROUND(P103/AA103*1000,1)</f>
        <v>0</v>
      </c>
      <c r="R103" s="36">
        <v>0</v>
      </c>
      <c r="S103" s="42">
        <f>P103-R103</f>
        <v>0</v>
      </c>
      <c r="T103" s="7">
        <v>37</v>
      </c>
      <c r="U103" s="22">
        <f>+T103/AB103*1000</f>
        <v>4.4147476434792985</v>
      </c>
      <c r="V103" s="7">
        <v>18</v>
      </c>
      <c r="W103" s="24">
        <f>+V103/AB103*1000</f>
        <v>2.14771506980074</v>
      </c>
      <c r="X103" s="28">
        <v>1.16</v>
      </c>
      <c r="Y103" s="58"/>
      <c r="Z103" s="60">
        <f>C103+L103+N103</f>
        <v>49</v>
      </c>
      <c r="AA103" s="62">
        <f>C103+R103</f>
        <v>48</v>
      </c>
      <c r="AB103" s="64">
        <v>8381</v>
      </c>
      <c r="AC103" s="27"/>
    </row>
    <row r="104" spans="2:29" ht="13.5">
      <c r="B104" s="88" t="s">
        <v>17</v>
      </c>
      <c r="C104" s="7">
        <v>42</v>
      </c>
      <c r="D104" s="19">
        <f>+C104/AB104*1000</f>
        <v>4.402054292002934</v>
      </c>
      <c r="E104" s="8">
        <v>2</v>
      </c>
      <c r="F104" s="7">
        <v>164</v>
      </c>
      <c r="G104" s="19">
        <f>+F104/AB104*1000</f>
        <v>17.1889739021067</v>
      </c>
      <c r="H104" s="36">
        <v>0</v>
      </c>
      <c r="I104" s="49">
        <v>0</v>
      </c>
      <c r="J104" s="36">
        <v>0</v>
      </c>
      <c r="K104" s="49">
        <f>ROUND(J104/C104*1000,1)</f>
        <v>0</v>
      </c>
      <c r="L104" s="36">
        <v>0</v>
      </c>
      <c r="M104" s="50">
        <f>ROUND(L104/Z104*1000,1)</f>
        <v>0</v>
      </c>
      <c r="N104" s="36">
        <v>0</v>
      </c>
      <c r="O104" s="50">
        <f>ROUND(N104/Z104*1000,1)</f>
        <v>0</v>
      </c>
      <c r="P104" s="36">
        <v>0</v>
      </c>
      <c r="Q104" s="50">
        <v>0</v>
      </c>
      <c r="R104" s="36">
        <v>0</v>
      </c>
      <c r="S104" s="42">
        <f>P104-R104</f>
        <v>0</v>
      </c>
      <c r="T104" s="7">
        <v>38</v>
      </c>
      <c r="U104" s="22">
        <f>+T104/AB104*1000</f>
        <v>3.982811026097893</v>
      </c>
      <c r="V104" s="7">
        <v>13</v>
      </c>
      <c r="W104" s="24">
        <f>+V104/AB104*1000</f>
        <v>1.3625406141913845</v>
      </c>
      <c r="X104" s="28">
        <v>0.92</v>
      </c>
      <c r="Y104" s="58"/>
      <c r="Z104" s="60">
        <f>C104+L104+N104</f>
        <v>42</v>
      </c>
      <c r="AA104" s="62">
        <f>C104+R104</f>
        <v>42</v>
      </c>
      <c r="AB104" s="64">
        <v>9541</v>
      </c>
      <c r="AC104" s="27"/>
    </row>
    <row r="105" spans="2:29" ht="13.5">
      <c r="B105" s="88" t="s">
        <v>18</v>
      </c>
      <c r="C105" s="7">
        <v>54</v>
      </c>
      <c r="D105" s="19">
        <f>+C105/AB105*1000</f>
        <v>4.820998125167396</v>
      </c>
      <c r="E105" s="8">
        <v>6</v>
      </c>
      <c r="F105" s="7">
        <v>150</v>
      </c>
      <c r="G105" s="19">
        <f>+F105/AB105*1000</f>
        <v>13.391661458798321</v>
      </c>
      <c r="H105" s="36">
        <v>1</v>
      </c>
      <c r="I105" s="49">
        <v>0</v>
      </c>
      <c r="J105" s="36">
        <v>0</v>
      </c>
      <c r="K105" s="49">
        <f>ROUND(J105/C105*1000,1)</f>
        <v>0</v>
      </c>
      <c r="L105" s="36">
        <v>0</v>
      </c>
      <c r="M105" s="50">
        <f>ROUND(L105/Z105*1000,1)</f>
        <v>0</v>
      </c>
      <c r="N105" s="36">
        <v>1</v>
      </c>
      <c r="O105" s="50">
        <f>ROUND(N105/Z105*1000,1)</f>
        <v>18.2</v>
      </c>
      <c r="P105" s="36">
        <v>0</v>
      </c>
      <c r="Q105" s="50">
        <f>ROUND(P105/AA105*1000,1)</f>
        <v>0</v>
      </c>
      <c r="R105" s="36">
        <v>0</v>
      </c>
      <c r="S105" s="42">
        <f>P105-R105</f>
        <v>0</v>
      </c>
      <c r="T105" s="7">
        <v>33</v>
      </c>
      <c r="U105" s="22">
        <f>+T105/AB105*1000</f>
        <v>2.9461655209356308</v>
      </c>
      <c r="V105" s="7">
        <v>20</v>
      </c>
      <c r="W105" s="24">
        <f>+V105/AB105*1000</f>
        <v>1.7855548611731096</v>
      </c>
      <c r="X105" s="28">
        <v>1.1</v>
      </c>
      <c r="Y105" s="58"/>
      <c r="Z105" s="60">
        <f>C105+L105+N105</f>
        <v>55</v>
      </c>
      <c r="AA105" s="62">
        <f>C105+R105</f>
        <v>54</v>
      </c>
      <c r="AB105" s="64">
        <v>11201</v>
      </c>
      <c r="AC105" s="27"/>
    </row>
    <row r="106" spans="2:29" ht="13.5">
      <c r="B106" s="88" t="s">
        <v>19</v>
      </c>
      <c r="C106" s="7">
        <v>27</v>
      </c>
      <c r="D106" s="19">
        <f>+C106/AB106*1000</f>
        <v>3.438614365766684</v>
      </c>
      <c r="E106" s="8">
        <v>5</v>
      </c>
      <c r="F106" s="7">
        <v>133</v>
      </c>
      <c r="G106" s="19">
        <f>+F106/AB106*1000</f>
        <v>16.93835965359144</v>
      </c>
      <c r="H106" s="36">
        <v>0</v>
      </c>
      <c r="I106" s="49">
        <f>ROUND(H106/C106*1000,1)</f>
        <v>0</v>
      </c>
      <c r="J106" s="36">
        <v>0</v>
      </c>
      <c r="K106" s="49">
        <f>ROUND(J106/C106*1000,1)</f>
        <v>0</v>
      </c>
      <c r="L106" s="36">
        <v>1</v>
      </c>
      <c r="M106" s="50">
        <f>ROUND(L106/Z106*1000,1)</f>
        <v>35.7</v>
      </c>
      <c r="N106" s="36">
        <v>0</v>
      </c>
      <c r="O106" s="50">
        <f>ROUND(N106/Z106*1000,1)</f>
        <v>0</v>
      </c>
      <c r="P106" s="36">
        <v>0</v>
      </c>
      <c r="Q106" s="50">
        <f>ROUND(P106/AA106*1000,1)</f>
        <v>0</v>
      </c>
      <c r="R106" s="36">
        <v>0</v>
      </c>
      <c r="S106" s="42">
        <f>P106-R106</f>
        <v>0</v>
      </c>
      <c r="T106" s="7">
        <v>22</v>
      </c>
      <c r="U106" s="22">
        <f>+T106/AB106*1000</f>
        <v>2.8018339276617423</v>
      </c>
      <c r="V106" s="7">
        <v>13</v>
      </c>
      <c r="W106" s="24">
        <f>+V106/AB106*1000</f>
        <v>1.6556291390728477</v>
      </c>
      <c r="X106" s="28">
        <v>0.86</v>
      </c>
      <c r="Y106" s="58"/>
      <c r="Z106" s="60">
        <f>C106+L106+N106</f>
        <v>28</v>
      </c>
      <c r="AA106" s="62">
        <f>C106+R106</f>
        <v>27</v>
      </c>
      <c r="AB106" s="64">
        <v>7852</v>
      </c>
      <c r="AC106" s="27"/>
    </row>
    <row r="107" spans="2:27" ht="7.5" customHeight="1">
      <c r="B107" s="88"/>
      <c r="C107" s="7"/>
      <c r="D107" s="19"/>
      <c r="E107" s="8"/>
      <c r="F107" s="7"/>
      <c r="G107" s="19"/>
      <c r="H107" s="36"/>
      <c r="I107" s="50"/>
      <c r="J107" s="36"/>
      <c r="K107" s="50"/>
      <c r="L107" s="36"/>
      <c r="M107" s="50"/>
      <c r="N107" s="36"/>
      <c r="O107" s="50"/>
      <c r="P107" s="36"/>
      <c r="Q107" s="50"/>
      <c r="R107" s="36"/>
      <c r="S107" s="42"/>
      <c r="T107" s="7"/>
      <c r="U107" s="8"/>
      <c r="V107" s="7"/>
      <c r="W107" s="8"/>
      <c r="X107" s="28"/>
      <c r="Y107" s="58"/>
      <c r="AA107" s="62"/>
    </row>
    <row r="108" spans="2:29" ht="13.5">
      <c r="B108" s="90" t="s">
        <v>20</v>
      </c>
      <c r="C108" s="9">
        <v>42</v>
      </c>
      <c r="D108" s="20">
        <f>+C108/AB108*1000</f>
        <v>4.4628626075868665</v>
      </c>
      <c r="E108" s="10">
        <v>7</v>
      </c>
      <c r="F108" s="9">
        <v>137</v>
      </c>
      <c r="G108" s="20">
        <f>+F108/AB108*1000</f>
        <v>14.557432791414303</v>
      </c>
      <c r="H108" s="37">
        <v>0</v>
      </c>
      <c r="I108" s="55">
        <v>0</v>
      </c>
      <c r="J108" s="37">
        <v>0</v>
      </c>
      <c r="K108" s="55">
        <f>ROUND(J108/C108*1000,1)</f>
        <v>0</v>
      </c>
      <c r="L108" s="37">
        <v>0</v>
      </c>
      <c r="M108" s="51">
        <f>ROUND(L108/Z108*1000,1)</f>
        <v>0</v>
      </c>
      <c r="N108" s="37">
        <v>0</v>
      </c>
      <c r="O108" s="51">
        <f>ROUND(N108/Z108*1000,1)</f>
        <v>0</v>
      </c>
      <c r="P108" s="37">
        <v>0</v>
      </c>
      <c r="Q108" s="51">
        <f>ROUND(P108/AA108*1000,1)</f>
        <v>0</v>
      </c>
      <c r="R108" s="37">
        <v>0</v>
      </c>
      <c r="S108" s="43">
        <f>P108-R108</f>
        <v>0</v>
      </c>
      <c r="T108" s="9">
        <v>27</v>
      </c>
      <c r="U108" s="21">
        <f>+T108/AB108*1000</f>
        <v>2.8689831048772714</v>
      </c>
      <c r="V108" s="9">
        <v>10</v>
      </c>
      <c r="W108" s="25">
        <f>+V108/AB108*1000</f>
        <v>1.0625863351397302</v>
      </c>
      <c r="X108" s="29">
        <v>1.08</v>
      </c>
      <c r="Y108" s="58"/>
      <c r="Z108" s="60">
        <f>C108+L108+N108</f>
        <v>42</v>
      </c>
      <c r="AA108" s="62">
        <f>C108+R108</f>
        <v>42</v>
      </c>
      <c r="AB108" s="64">
        <v>9411</v>
      </c>
      <c r="AC108" s="27"/>
    </row>
  </sheetData>
  <mergeCells count="48">
    <mergeCell ref="C4:E5"/>
    <mergeCell ref="D7:D8"/>
    <mergeCell ref="E6:E7"/>
    <mergeCell ref="C73:E74"/>
    <mergeCell ref="F4:G5"/>
    <mergeCell ref="G7:G8"/>
    <mergeCell ref="H4:I5"/>
    <mergeCell ref="I7:I8"/>
    <mergeCell ref="J4:K5"/>
    <mergeCell ref="K7:K8"/>
    <mergeCell ref="L4:O4"/>
    <mergeCell ref="L5:M5"/>
    <mergeCell ref="N5:O5"/>
    <mergeCell ref="M7:M8"/>
    <mergeCell ref="O7:O8"/>
    <mergeCell ref="P4:S4"/>
    <mergeCell ref="P5:Q5"/>
    <mergeCell ref="Q7:Q8"/>
    <mergeCell ref="T4:U5"/>
    <mergeCell ref="S6:S8"/>
    <mergeCell ref="R6:R8"/>
    <mergeCell ref="V4:W5"/>
    <mergeCell ref="U7:U8"/>
    <mergeCell ref="W7:W8"/>
    <mergeCell ref="X4:X8"/>
    <mergeCell ref="F73:G74"/>
    <mergeCell ref="H73:I74"/>
    <mergeCell ref="J73:K74"/>
    <mergeCell ref="L73:O73"/>
    <mergeCell ref="L74:M74"/>
    <mergeCell ref="N74:O74"/>
    <mergeCell ref="P73:S73"/>
    <mergeCell ref="T73:U74"/>
    <mergeCell ref="V73:W74"/>
    <mergeCell ref="X73:X77"/>
    <mergeCell ref="P74:Q74"/>
    <mergeCell ref="U76:U77"/>
    <mergeCell ref="W76:W77"/>
    <mergeCell ref="E75:E76"/>
    <mergeCell ref="R75:R77"/>
    <mergeCell ref="S75:S77"/>
    <mergeCell ref="D76:D77"/>
    <mergeCell ref="G76:G77"/>
    <mergeCell ref="I76:I77"/>
    <mergeCell ref="K76:K77"/>
    <mergeCell ref="M76:M77"/>
    <mergeCell ref="O76:O77"/>
    <mergeCell ref="Q76:Q77"/>
  </mergeCells>
  <printOptions/>
  <pageMargins left="0.75" right="0.75" top="1" bottom="1" header="0.512" footer="0.512"/>
  <pageSetup horizontalDpi="300" verticalDpi="300" orientation="portrait" pageOrder="overThenDown" paperSize="9" scale="79" r:id="rId1"/>
  <rowBreaks count="1" manualBreakCount="1">
    <brk id="69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千葉県健康福祉指導課企画情報班</dc:creator>
  <cp:keywords/>
  <dc:description/>
  <cp:lastModifiedBy> </cp:lastModifiedBy>
  <cp:lastPrinted>2009-04-23T02:56:32Z</cp:lastPrinted>
  <dcterms:created xsi:type="dcterms:W3CDTF">2006-11-06T05:40:10Z</dcterms:created>
  <dcterms:modified xsi:type="dcterms:W3CDTF">2009-04-23T02:58:11Z</dcterms:modified>
  <cp:category/>
  <cp:version/>
  <cp:contentType/>
  <cp:contentStatus/>
</cp:coreProperties>
</file>