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1500" windowWidth="12735" windowHeight="8985" activeTab="0"/>
  </bookViews>
  <sheets>
    <sheet name="１２表" sheetId="1" r:id="rId1"/>
  </sheets>
  <definedNames>
    <definedName name="_xlnm.Print_Area" localSheetId="0">'１２表'!$B$1:$O$101</definedName>
    <definedName name="_xlnm.Print_Titles" localSheetId="0">'１２表'!$B:$C,'１２表'!$1:$9</definedName>
  </definedNames>
  <calcPr fullCalcOnLoad="1"/>
</workbook>
</file>

<file path=xl/sharedStrings.xml><?xml version="1.0" encoding="utf-8"?>
<sst xmlns="http://schemas.openxmlformats.org/spreadsheetml/2006/main" count="129" uniqueCount="108">
  <si>
    <t>総   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</si>
  <si>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</si>
  <si>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</si>
  <si>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</si>
  <si>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</si>
  <si>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</si>
  <si>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</si>
  <si>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</si>
  <si>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千葉市保健所</t>
  </si>
  <si>
    <t>千葉市中央区</t>
  </si>
  <si>
    <t>市川保健所</t>
  </si>
  <si>
    <t>市川市</t>
  </si>
  <si>
    <t>浦安市</t>
  </si>
  <si>
    <t>松戸保健所</t>
  </si>
  <si>
    <t>松戸市</t>
  </si>
  <si>
    <t>野田保健所</t>
  </si>
  <si>
    <t>野田市</t>
  </si>
  <si>
    <t>成田市</t>
  </si>
  <si>
    <t>佐倉市</t>
  </si>
  <si>
    <t>四街道市</t>
  </si>
  <si>
    <t>八街市</t>
  </si>
  <si>
    <t>印西市</t>
  </si>
  <si>
    <t>印旛村</t>
  </si>
  <si>
    <t>本埜村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</si>
  <si>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</si>
  <si>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</si>
  <si>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</si>
  <si>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</si>
  <si>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</si>
  <si>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</si>
  <si>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</si>
  <si>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</si>
  <si>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</si>
  <si>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大多喜町</t>
  </si>
  <si>
    <t>御宿町</t>
  </si>
  <si>
    <t>市原保健所</t>
  </si>
  <si>
    <t>市原市</t>
  </si>
  <si>
    <t>木更津市</t>
  </si>
  <si>
    <t>君津市</t>
  </si>
  <si>
    <t>富津市</t>
  </si>
  <si>
    <t>袖ヶ浦市</t>
  </si>
  <si>
    <t>船橋市</t>
  </si>
  <si>
    <t>鎌ヶ谷市</t>
  </si>
  <si>
    <t>柏市</t>
  </si>
  <si>
    <t>流山市</t>
  </si>
  <si>
    <t>我孫子市</t>
  </si>
  <si>
    <t>習志野保健所</t>
  </si>
  <si>
    <t>習志野市</t>
  </si>
  <si>
    <t>八千代市</t>
  </si>
  <si>
    <t>香取保健所</t>
  </si>
  <si>
    <t>神崎町</t>
  </si>
  <si>
    <t>多古町</t>
  </si>
  <si>
    <t>東庄町</t>
  </si>
  <si>
    <t>海匝保健所</t>
  </si>
  <si>
    <t>銚子市</t>
  </si>
  <si>
    <t>旭市</t>
  </si>
  <si>
    <t>山武保健所</t>
  </si>
  <si>
    <t>東金市</t>
  </si>
  <si>
    <t>大網白里町</t>
  </si>
  <si>
    <t>九十九里町</t>
  </si>
  <si>
    <t>芝山町</t>
  </si>
  <si>
    <t>安房保健所</t>
  </si>
  <si>
    <t>館山市</t>
  </si>
  <si>
    <t>鴨川市</t>
  </si>
  <si>
    <t>鋸南町</t>
  </si>
  <si>
    <t>総　数</t>
  </si>
  <si>
    <t>（再掲）</t>
  </si>
  <si>
    <t>医療施設の</t>
  </si>
  <si>
    <t>従事者</t>
  </si>
  <si>
    <t>薬局・医療</t>
  </si>
  <si>
    <t>施設の従事者</t>
  </si>
  <si>
    <t>医師数(人）</t>
  </si>
  <si>
    <t>歯科医師数(人）</t>
  </si>
  <si>
    <t>薬剤師数(人）</t>
  </si>
  <si>
    <t>夷隅保健所</t>
  </si>
  <si>
    <t>長生保健所</t>
  </si>
  <si>
    <t>印旛保健所</t>
  </si>
  <si>
    <t>君津保健所</t>
  </si>
  <si>
    <t>船橋市保健所</t>
  </si>
  <si>
    <t>（保健所）</t>
  </si>
  <si>
    <t>（市町村）</t>
  </si>
  <si>
    <t>　　　花見川区</t>
  </si>
  <si>
    <t>　　　稲毛区</t>
  </si>
  <si>
    <t>　　　若葉区</t>
  </si>
  <si>
    <t>　　　緑　区</t>
  </si>
  <si>
    <t>　　　美浜区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</si>
  <si>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</si>
  <si>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</si>
  <si>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</si>
  <si>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</si>
  <si>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</si>
  <si>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</si>
  <si>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</si>
  <si>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</si>
  <si>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市原</t>
  </si>
  <si>
    <t>酒々井町</t>
  </si>
  <si>
    <t>人口１０万対（人）</t>
  </si>
  <si>
    <t>医　　師</t>
  </si>
  <si>
    <t>歯科医師</t>
  </si>
  <si>
    <t>薬剤師</t>
  </si>
  <si>
    <t>医師数・歯科医師数・薬剤師数</t>
  </si>
  <si>
    <t>表１２　医師・歯科医師・薬剤師数及び人口１０万対、</t>
  </si>
  <si>
    <t>二次保健医療圏・保健所・市町村別（従業地別）</t>
  </si>
  <si>
    <t>平成２０年１２月３１日現在</t>
  </si>
  <si>
    <t>印旛</t>
  </si>
  <si>
    <t>山武長生夷隅</t>
  </si>
  <si>
    <t>柏市保健所</t>
  </si>
  <si>
    <t>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</si>
</sst>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;\-#,##0;&quot;-&quot;"/>
    <numFmt numFmtId="178" formatCode="#,##0.0;\-#,##0.0;&quot;-&quot;"/>
    <numFmt numFmtId="179" formatCode="#,##0.00;\-#,##0.00;&quot;-&quot;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);[Red]\(#,##0\)"/>
    <numFmt numFmtId="190" formatCode="#,##0.0;[Red]\-#,##0.0"/>
    <numFmt numFmtId="191" formatCode="#,##0_ "/>
    <numFmt numFmtId="192" formatCode="#,##0.0_ "/>
    <numFmt numFmtId="193" formatCode="0.00_ "/>
    <numFmt numFmtId="194" formatCode="0.0_ "/>
  </numFmts>
  <fonts count="13">
    <font>
      <sz val="11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distributed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right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176" fontId="3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38" fontId="5" fillId="0" borderId="5" xfId="17" applyFont="1" applyBorder="1" applyAlignment="1">
      <alignment horizontal="right"/>
    </xf>
    <xf numFmtId="38" fontId="5" fillId="0" borderId="5" xfId="17" applyFont="1" applyBorder="1" applyAlignment="1">
      <alignment/>
    </xf>
    <xf numFmtId="38" fontId="0" fillId="0" borderId="5" xfId="17" applyFont="1" applyBorder="1" applyAlignment="1">
      <alignment horizontal="right"/>
    </xf>
    <xf numFmtId="38" fontId="3" fillId="0" borderId="5" xfId="17" applyFont="1" applyBorder="1" applyAlignment="1">
      <alignment/>
    </xf>
    <xf numFmtId="38" fontId="1" fillId="0" borderId="5" xfId="17" applyFont="1" applyBorder="1" applyAlignment="1">
      <alignment horizontal="right"/>
    </xf>
    <xf numFmtId="38" fontId="1" fillId="0" borderId="5" xfId="17" applyFont="1" applyBorder="1" applyAlignment="1">
      <alignment/>
    </xf>
    <xf numFmtId="38" fontId="1" fillId="0" borderId="4" xfId="17" applyFont="1" applyBorder="1" applyAlignment="1">
      <alignment horizontal="right"/>
    </xf>
    <xf numFmtId="38" fontId="1" fillId="0" borderId="4" xfId="17" applyFont="1" applyBorder="1" applyAlignment="1">
      <alignment/>
    </xf>
    <xf numFmtId="38" fontId="1" fillId="0" borderId="5" xfId="17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78" fontId="3" fillId="0" borderId="3" xfId="0" applyNumberFormat="1" applyFont="1" applyBorder="1" applyAlignment="1">
      <alignment/>
    </xf>
    <xf numFmtId="184" fontId="3" fillId="0" borderId="3" xfId="0" applyNumberFormat="1" applyFont="1" applyBorder="1" applyAlignment="1">
      <alignment/>
    </xf>
    <xf numFmtId="178" fontId="3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5" fillId="0" borderId="5" xfId="0" applyFont="1" applyBorder="1" applyAlignment="1">
      <alignment/>
    </xf>
    <xf numFmtId="38" fontId="11" fillId="0" borderId="0" xfId="17" applyFont="1" applyBorder="1" applyAlignment="1">
      <alignment/>
    </xf>
    <xf numFmtId="190" fontId="5" fillId="0" borderId="8" xfId="17" applyNumberFormat="1" applyFont="1" applyBorder="1" applyAlignment="1">
      <alignment horizontal="right"/>
    </xf>
    <xf numFmtId="190" fontId="1" fillId="0" borderId="8" xfId="17" applyNumberFormat="1" applyFont="1" applyBorder="1" applyAlignment="1">
      <alignment horizontal="right"/>
    </xf>
    <xf numFmtId="190" fontId="1" fillId="0" borderId="4" xfId="17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3" fillId="0" borderId="8" xfId="0" applyFont="1" applyBorder="1" applyAlignment="1">
      <alignment horizontal="distributed"/>
    </xf>
    <xf numFmtId="0" fontId="4" fillId="0" borderId="8" xfId="0" applyFont="1" applyBorder="1" applyAlignment="1">
      <alignment horizontal="right"/>
    </xf>
    <xf numFmtId="176" fontId="4" fillId="0" borderId="8" xfId="0" applyNumberFormat="1" applyFon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8" xfId="0" applyNumberFormat="1" applyFont="1" applyBorder="1" applyAlignment="1">
      <alignment horizontal="right"/>
    </xf>
    <xf numFmtId="176" fontId="4" fillId="0" borderId="9" xfId="0" applyNumberFormat="1" applyFont="1" applyBorder="1" applyAlignment="1">
      <alignment horizontal="right"/>
    </xf>
    <xf numFmtId="190" fontId="1" fillId="0" borderId="9" xfId="17" applyNumberFormat="1" applyFont="1" applyBorder="1" applyAlignment="1">
      <alignment horizontal="right"/>
    </xf>
    <xf numFmtId="3" fontId="12" fillId="0" borderId="11" xfId="0" applyNumberFormat="1" applyFont="1" applyBorder="1" applyAlignment="1">
      <alignment/>
    </xf>
    <xf numFmtId="3" fontId="12" fillId="0" borderId="12" xfId="0" applyNumberFormat="1" applyFont="1" applyBorder="1" applyAlignment="1">
      <alignment/>
    </xf>
    <xf numFmtId="57" fontId="5" fillId="0" borderId="0" xfId="0" applyNumberFormat="1" applyFont="1" applyBorder="1" applyAlignment="1">
      <alignment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/>
    </xf>
    <xf numFmtId="176" fontId="1" fillId="0" borderId="5" xfId="0" applyNumberFormat="1" applyFont="1" applyFill="1" applyBorder="1" applyAlignment="1">
      <alignment/>
    </xf>
    <xf numFmtId="38" fontId="5" fillId="0" borderId="5" xfId="17" applyFont="1" applyFill="1" applyBorder="1" applyAlignment="1">
      <alignment horizontal="right"/>
    </xf>
    <xf numFmtId="38" fontId="5" fillId="0" borderId="5" xfId="17" applyFont="1" applyFill="1" applyBorder="1" applyAlignment="1">
      <alignment/>
    </xf>
    <xf numFmtId="38" fontId="3" fillId="0" borderId="5" xfId="17" applyFont="1" applyFill="1" applyBorder="1" applyAlignment="1">
      <alignment/>
    </xf>
    <xf numFmtId="38" fontId="1" fillId="0" borderId="5" xfId="17" applyFont="1" applyFill="1" applyBorder="1" applyAlignment="1">
      <alignment/>
    </xf>
    <xf numFmtId="38" fontId="1" fillId="0" borderId="5" xfId="17" applyFont="1" applyFill="1" applyBorder="1" applyAlignment="1">
      <alignment horizontal="right"/>
    </xf>
    <xf numFmtId="38" fontId="1" fillId="0" borderId="4" xfId="17" applyFont="1" applyFill="1" applyBorder="1" applyAlignment="1">
      <alignment/>
    </xf>
    <xf numFmtId="38" fontId="1" fillId="0" borderId="5" xfId="17" applyFont="1" applyFill="1" applyBorder="1" applyAlignment="1">
      <alignment vertical="center"/>
    </xf>
    <xf numFmtId="41" fontId="1" fillId="0" borderId="5" xfId="17" applyNumberFormat="1" applyFont="1" applyFill="1" applyBorder="1" applyAlignment="1">
      <alignment/>
    </xf>
    <xf numFmtId="38" fontId="1" fillId="0" borderId="4" xfId="17" applyFont="1" applyFill="1" applyBorder="1" applyAlignment="1">
      <alignment horizontal="right"/>
    </xf>
    <xf numFmtId="0" fontId="5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38" fontId="5" fillId="0" borderId="8" xfId="17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8" sqref="Q18"/>
    </sheetView>
  </sheetViews>
  <sheetFormatPr defaultColWidth="9.00390625" defaultRowHeight="15" customHeight="1"/>
  <cols>
    <col min="1" max="1" width="1.37890625" style="11" customWidth="1"/>
    <col min="2" max="2" width="20.875" style="11" customWidth="1"/>
    <col min="3" max="3" width="1.37890625" style="11" customWidth="1"/>
    <col min="4" max="5" width="11.625" style="11" customWidth="1"/>
    <col min="6" max="9" width="11.625" style="77" customWidth="1"/>
    <col min="10" max="15" width="11.625" style="11" customWidth="1"/>
    <col min="16" max="16" width="9.00390625" style="11" customWidth="1"/>
    <col min="17" max="17" width="8.50390625" style="24" customWidth="1"/>
    <col min="18" max="18" width="9.25390625" style="11" bestFit="1" customWidth="1"/>
    <col min="19" max="16384" width="9.00390625" style="11" customWidth="1"/>
  </cols>
  <sheetData>
    <row r="1" spans="3:10" ht="14.25" customHeight="1">
      <c r="C1" s="10"/>
      <c r="D1" s="10" t="s">
        <v>101</v>
      </c>
      <c r="E1" s="10"/>
      <c r="F1" s="61"/>
      <c r="G1" s="61"/>
      <c r="H1" s="61"/>
      <c r="I1" s="61"/>
      <c r="J1" s="10" t="s">
        <v>101</v>
      </c>
    </row>
    <row r="2" spans="3:10" ht="14.25" customHeight="1">
      <c r="C2" s="10"/>
      <c r="D2" s="10" t="s">
        <v>102</v>
      </c>
      <c r="E2" s="10"/>
      <c r="F2" s="61"/>
      <c r="G2" s="61"/>
      <c r="H2" s="61"/>
      <c r="I2" s="61"/>
      <c r="J2" s="10" t="s">
        <v>102</v>
      </c>
    </row>
    <row r="3" spans="2:9" ht="14.25" customHeight="1">
      <c r="B3" s="10"/>
      <c r="C3" s="10"/>
      <c r="D3" s="10"/>
      <c r="E3" s="10"/>
      <c r="F3" s="61"/>
      <c r="G3" s="61"/>
      <c r="H3" s="61"/>
      <c r="I3" s="61"/>
    </row>
    <row r="4" spans="2:15" ht="14.25" customHeight="1">
      <c r="B4" s="1"/>
      <c r="C4" s="2"/>
      <c r="D4" s="2"/>
      <c r="E4" s="2"/>
      <c r="F4" s="62"/>
      <c r="G4" s="62"/>
      <c r="H4" s="62"/>
      <c r="I4" s="78" t="s">
        <v>103</v>
      </c>
      <c r="J4" s="12"/>
      <c r="O4" s="18" t="s">
        <v>103</v>
      </c>
    </row>
    <row r="5" spans="1:15" ht="14.25" customHeight="1">
      <c r="A5" s="24"/>
      <c r="B5" s="38"/>
      <c r="C5" s="39"/>
      <c r="D5" s="93" t="s">
        <v>100</v>
      </c>
      <c r="E5" s="94"/>
      <c r="F5" s="94"/>
      <c r="G5" s="94"/>
      <c r="H5" s="94"/>
      <c r="I5" s="95"/>
      <c r="J5" s="96" t="s">
        <v>96</v>
      </c>
      <c r="K5" s="86"/>
      <c r="L5" s="86"/>
      <c r="M5" s="86"/>
      <c r="N5" s="86"/>
      <c r="O5" s="87"/>
    </row>
    <row r="6" spans="1:15" ht="14.25" customHeight="1">
      <c r="A6" s="24"/>
      <c r="B6" s="13"/>
      <c r="C6" s="36"/>
      <c r="D6" s="86" t="s">
        <v>71</v>
      </c>
      <c r="E6" s="87"/>
      <c r="F6" s="88" t="s">
        <v>72</v>
      </c>
      <c r="G6" s="89"/>
      <c r="H6" s="88" t="s">
        <v>73</v>
      </c>
      <c r="I6" s="89"/>
      <c r="J6" s="96" t="s">
        <v>97</v>
      </c>
      <c r="K6" s="87"/>
      <c r="L6" s="96" t="s">
        <v>98</v>
      </c>
      <c r="M6" s="87"/>
      <c r="N6" s="96" t="s">
        <v>99</v>
      </c>
      <c r="O6" s="87"/>
    </row>
    <row r="7" spans="1:15" ht="14.25" customHeight="1">
      <c r="A7" s="24"/>
      <c r="B7" s="13"/>
      <c r="C7" s="36"/>
      <c r="D7" s="97" t="s">
        <v>65</v>
      </c>
      <c r="E7" s="8" t="s">
        <v>66</v>
      </c>
      <c r="F7" s="83" t="s">
        <v>65</v>
      </c>
      <c r="G7" s="63" t="s">
        <v>66</v>
      </c>
      <c r="H7" s="83" t="s">
        <v>65</v>
      </c>
      <c r="I7" s="63" t="s">
        <v>66</v>
      </c>
      <c r="J7" s="90" t="s">
        <v>65</v>
      </c>
      <c r="K7" s="8" t="s">
        <v>66</v>
      </c>
      <c r="L7" s="90" t="s">
        <v>65</v>
      </c>
      <c r="M7" s="8" t="s">
        <v>66</v>
      </c>
      <c r="N7" s="90" t="s">
        <v>65</v>
      </c>
      <c r="O7" s="8" t="s">
        <v>66</v>
      </c>
    </row>
    <row r="8" spans="1:15" ht="14.25" customHeight="1">
      <c r="A8" s="24"/>
      <c r="B8" s="13"/>
      <c r="C8" s="36"/>
      <c r="D8" s="98"/>
      <c r="E8" s="15" t="s">
        <v>67</v>
      </c>
      <c r="F8" s="84"/>
      <c r="G8" s="64" t="s">
        <v>67</v>
      </c>
      <c r="H8" s="84"/>
      <c r="I8" s="79" t="s">
        <v>69</v>
      </c>
      <c r="J8" s="91"/>
      <c r="K8" s="15" t="s">
        <v>67</v>
      </c>
      <c r="L8" s="91"/>
      <c r="M8" s="15" t="s">
        <v>67</v>
      </c>
      <c r="N8" s="91"/>
      <c r="O8" s="16" t="s">
        <v>69</v>
      </c>
    </row>
    <row r="9" spans="1:17" ht="14.25" customHeight="1">
      <c r="A9" s="24"/>
      <c r="B9" s="14"/>
      <c r="C9" s="37"/>
      <c r="D9" s="99"/>
      <c r="E9" s="9" t="s">
        <v>68</v>
      </c>
      <c r="F9" s="85"/>
      <c r="G9" s="65" t="s">
        <v>68</v>
      </c>
      <c r="H9" s="85"/>
      <c r="I9" s="80" t="s">
        <v>70</v>
      </c>
      <c r="J9" s="92"/>
      <c r="K9" s="9" t="s">
        <v>68</v>
      </c>
      <c r="L9" s="92"/>
      <c r="M9" s="9" t="s">
        <v>68</v>
      </c>
      <c r="N9" s="92"/>
      <c r="O9" s="17" t="s">
        <v>70</v>
      </c>
      <c r="Q9" s="60">
        <v>39722</v>
      </c>
    </row>
    <row r="10" spans="1:18" ht="20.25" customHeight="1">
      <c r="A10" s="19"/>
      <c r="B10" s="3" t="s">
        <v>0</v>
      </c>
      <c r="C10" s="49"/>
      <c r="D10" s="21">
        <v>10228</v>
      </c>
      <c r="E10" s="21">
        <v>9855</v>
      </c>
      <c r="F10" s="66">
        <v>4930</v>
      </c>
      <c r="G10" s="66">
        <v>4784</v>
      </c>
      <c r="H10" s="66">
        <v>12227</v>
      </c>
      <c r="I10" s="66">
        <v>8714</v>
      </c>
      <c r="J10" s="40">
        <v>167.1</v>
      </c>
      <c r="K10" s="41">
        <v>161</v>
      </c>
      <c r="L10" s="42">
        <v>80.5</v>
      </c>
      <c r="M10" s="41">
        <v>78.1</v>
      </c>
      <c r="N10" s="40">
        <v>199.7</v>
      </c>
      <c r="O10" s="41">
        <v>142.3</v>
      </c>
      <c r="Q10" s="45">
        <f>SUM(Q13:Q21)</f>
        <v>6147347</v>
      </c>
      <c r="R10" s="82" t="s">
        <v>107</v>
      </c>
    </row>
    <row r="11" spans="1:17" ht="10.5" customHeight="1">
      <c r="A11" s="19"/>
      <c r="B11" s="4"/>
      <c r="C11" s="50"/>
      <c r="D11" s="22"/>
      <c r="E11" s="22"/>
      <c r="F11" s="67"/>
      <c r="G11" s="67"/>
      <c r="H11" s="67"/>
      <c r="I11" s="67"/>
      <c r="J11" s="43"/>
      <c r="K11" s="44"/>
      <c r="L11" s="44"/>
      <c r="M11" s="44"/>
      <c r="N11" s="44"/>
      <c r="O11" s="44"/>
      <c r="Q11" s="45"/>
    </row>
    <row r="12" spans="1:17" ht="14.25" customHeight="1">
      <c r="A12" s="19"/>
      <c r="B12" s="5" t="s">
        <v>1</v>
      </c>
      <c r="C12" s="51"/>
      <c r="D12" s="22"/>
      <c r="E12" s="22"/>
      <c r="F12" s="67"/>
      <c r="G12" s="67"/>
      <c r="H12" s="67"/>
      <c r="I12" s="67"/>
      <c r="J12" s="43"/>
      <c r="K12" s="44"/>
      <c r="L12" s="44"/>
      <c r="M12" s="44"/>
      <c r="N12" s="44"/>
      <c r="O12" s="44"/>
      <c r="Q12" s="45"/>
    </row>
    <row r="13" spans="1:17" ht="14.25" customHeight="1">
      <c r="A13" s="19"/>
      <c r="B13" s="23" t="s">
        <v>2</v>
      </c>
      <c r="C13" s="52"/>
      <c r="D13" s="27">
        <v>2391</v>
      </c>
      <c r="E13" s="27">
        <v>2244</v>
      </c>
      <c r="F13" s="68">
        <v>1125</v>
      </c>
      <c r="G13" s="68">
        <v>1053</v>
      </c>
      <c r="H13" s="68">
        <v>2545</v>
      </c>
      <c r="I13" s="81">
        <v>1592</v>
      </c>
      <c r="J13" s="46">
        <f>D13/$Q13*100000</f>
        <v>252.42208012263217</v>
      </c>
      <c r="K13" s="46">
        <f aca="true" t="shared" si="0" ref="K13:O21">E13/$Q13*100000</f>
        <v>236.90303128196845</v>
      </c>
      <c r="L13" s="46">
        <f t="shared" si="0"/>
        <v>118.76823092344675</v>
      </c>
      <c r="M13" s="46">
        <f t="shared" si="0"/>
        <v>111.16706414434617</v>
      </c>
      <c r="N13" s="46">
        <f t="shared" si="0"/>
        <v>268.68013128904175</v>
      </c>
      <c r="O13" s="46">
        <f t="shared" si="0"/>
        <v>168.07024322677975</v>
      </c>
      <c r="Q13" s="45">
        <f>Q24</f>
        <v>947223</v>
      </c>
    </row>
    <row r="14" spans="1:17" ht="14.25" customHeight="1">
      <c r="A14" s="19"/>
      <c r="B14" s="23" t="s">
        <v>3</v>
      </c>
      <c r="C14" s="52"/>
      <c r="D14" s="27">
        <v>2498</v>
      </c>
      <c r="E14" s="27">
        <v>2439</v>
      </c>
      <c r="F14" s="68">
        <v>1209</v>
      </c>
      <c r="G14" s="68">
        <v>1184</v>
      </c>
      <c r="H14" s="68">
        <v>3410</v>
      </c>
      <c r="I14" s="81">
        <v>2409</v>
      </c>
      <c r="J14" s="46">
        <f aca="true" t="shared" si="1" ref="J14:J77">D14/$Q14*100000</f>
        <v>148.8323098381255</v>
      </c>
      <c r="K14" s="46">
        <f t="shared" si="0"/>
        <v>145.31705512217297</v>
      </c>
      <c r="L14" s="46">
        <f t="shared" si="0"/>
        <v>72.03293138282375</v>
      </c>
      <c r="M14" s="46">
        <f t="shared" si="0"/>
        <v>70.54341667267437</v>
      </c>
      <c r="N14" s="46">
        <f t="shared" si="0"/>
        <v>203.16980646437466</v>
      </c>
      <c r="O14" s="46">
        <f t="shared" si="0"/>
        <v>143.52963746999373</v>
      </c>
      <c r="Q14" s="45">
        <f>Q27+Q25+Q35</f>
        <v>1678399</v>
      </c>
    </row>
    <row r="15" spans="1:17" ht="14.25" customHeight="1">
      <c r="A15" s="19"/>
      <c r="B15" s="23" t="s">
        <v>4</v>
      </c>
      <c r="C15" s="52"/>
      <c r="D15" s="27">
        <v>1977</v>
      </c>
      <c r="E15" s="27">
        <v>1922</v>
      </c>
      <c r="F15" s="68">
        <v>1259</v>
      </c>
      <c r="G15" s="68">
        <v>1224</v>
      </c>
      <c r="H15" s="68">
        <v>2593</v>
      </c>
      <c r="I15" s="81">
        <v>1910</v>
      </c>
      <c r="J15" s="46">
        <f t="shared" si="1"/>
        <v>149.75684397109396</v>
      </c>
      <c r="K15" s="46">
        <f t="shared" si="0"/>
        <v>145.590619176754</v>
      </c>
      <c r="L15" s="46">
        <f t="shared" si="0"/>
        <v>95.36867301952823</v>
      </c>
      <c r="M15" s="46">
        <f t="shared" si="0"/>
        <v>92.7174390594937</v>
      </c>
      <c r="N15" s="46">
        <f t="shared" si="0"/>
        <v>196.4185616677019</v>
      </c>
      <c r="O15" s="46">
        <f t="shared" si="0"/>
        <v>144.6816246761707</v>
      </c>
      <c r="Q15" s="45">
        <f>Q28+Q29+Q26</f>
        <v>1320140</v>
      </c>
    </row>
    <row r="16" spans="1:17" ht="14.25" customHeight="1">
      <c r="A16" s="19"/>
      <c r="B16" s="23" t="s">
        <v>104</v>
      </c>
      <c r="C16" s="52"/>
      <c r="D16" s="27">
        <v>993</v>
      </c>
      <c r="E16" s="27">
        <v>968</v>
      </c>
      <c r="F16" s="68">
        <v>397</v>
      </c>
      <c r="G16" s="68">
        <v>396</v>
      </c>
      <c r="H16" s="68">
        <v>1206</v>
      </c>
      <c r="I16" s="81">
        <v>931</v>
      </c>
      <c r="J16" s="46">
        <f t="shared" si="1"/>
        <v>142.1953646888671</v>
      </c>
      <c r="K16" s="46">
        <f t="shared" si="0"/>
        <v>138.61542096558242</v>
      </c>
      <c r="L16" s="46">
        <f t="shared" si="0"/>
        <v>56.84950632576056</v>
      </c>
      <c r="M16" s="46">
        <f t="shared" si="0"/>
        <v>56.70630857682917</v>
      </c>
      <c r="N16" s="46">
        <f t="shared" si="0"/>
        <v>172.69648521125248</v>
      </c>
      <c r="O16" s="46">
        <f t="shared" si="0"/>
        <v>133.3171042551211</v>
      </c>
      <c r="Q16" s="45">
        <f>Q30</f>
        <v>698335</v>
      </c>
    </row>
    <row r="17" spans="1:17" ht="14.25" customHeight="1">
      <c r="A17" s="19"/>
      <c r="B17" s="23" t="s">
        <v>5</v>
      </c>
      <c r="C17" s="52"/>
      <c r="D17" s="27">
        <v>525</v>
      </c>
      <c r="E17" s="27">
        <v>507</v>
      </c>
      <c r="F17" s="68">
        <v>197</v>
      </c>
      <c r="G17" s="68">
        <v>195</v>
      </c>
      <c r="H17" s="68">
        <v>455</v>
      </c>
      <c r="I17" s="81">
        <v>324</v>
      </c>
      <c r="J17" s="46">
        <f t="shared" si="1"/>
        <v>172.21923344399102</v>
      </c>
      <c r="K17" s="46">
        <f t="shared" si="0"/>
        <v>166.31457401162564</v>
      </c>
      <c r="L17" s="46">
        <f t="shared" si="0"/>
        <v>64.62321712088806</v>
      </c>
      <c r="M17" s="46">
        <f t="shared" si="0"/>
        <v>63.967143850625234</v>
      </c>
      <c r="N17" s="46">
        <f t="shared" si="0"/>
        <v>149.2566689847922</v>
      </c>
      <c r="O17" s="46">
        <f t="shared" si="0"/>
        <v>106.28386978257733</v>
      </c>
      <c r="Q17" s="45">
        <f>Q36+Q37</f>
        <v>304844</v>
      </c>
    </row>
    <row r="18" spans="1:17" ht="14.25" customHeight="1">
      <c r="A18" s="19"/>
      <c r="B18" s="23" t="s">
        <v>105</v>
      </c>
      <c r="C18" s="53"/>
      <c r="D18" s="27">
        <v>459</v>
      </c>
      <c r="E18" s="27">
        <v>441</v>
      </c>
      <c r="F18" s="68">
        <v>279</v>
      </c>
      <c r="G18" s="68">
        <v>275</v>
      </c>
      <c r="H18" s="68">
        <v>736</v>
      </c>
      <c r="I18" s="81">
        <v>541</v>
      </c>
      <c r="J18" s="46">
        <f t="shared" si="1"/>
        <v>99.95949353856608</v>
      </c>
      <c r="K18" s="46">
        <f t="shared" si="0"/>
        <v>96.03951339979878</v>
      </c>
      <c r="L18" s="46">
        <f t="shared" si="0"/>
        <v>60.759692150893095</v>
      </c>
      <c r="M18" s="46">
        <f t="shared" si="0"/>
        <v>59.88858545338926</v>
      </c>
      <c r="N18" s="46">
        <f t="shared" si="0"/>
        <v>160.28363234070724</v>
      </c>
      <c r="O18" s="46">
        <f t="shared" si="0"/>
        <v>117.81718083739487</v>
      </c>
      <c r="Q18" s="45">
        <f>Q31+Q32+Q38</f>
        <v>459186</v>
      </c>
    </row>
    <row r="19" spans="1:17" ht="14.25" customHeight="1">
      <c r="A19" s="19"/>
      <c r="B19" s="23" t="s">
        <v>6</v>
      </c>
      <c r="C19" s="52"/>
      <c r="D19" s="27">
        <v>471</v>
      </c>
      <c r="E19" s="27">
        <v>463</v>
      </c>
      <c r="F19" s="68">
        <v>116</v>
      </c>
      <c r="G19" s="68">
        <v>114</v>
      </c>
      <c r="H19" s="68">
        <v>280</v>
      </c>
      <c r="I19" s="81">
        <v>246</v>
      </c>
      <c r="J19" s="46">
        <f t="shared" si="1"/>
        <v>342.4234272877302</v>
      </c>
      <c r="K19" s="46">
        <f t="shared" si="0"/>
        <v>336.60731811936114</v>
      </c>
      <c r="L19" s="46">
        <f t="shared" si="0"/>
        <v>84.3335829413518</v>
      </c>
      <c r="M19" s="46">
        <f t="shared" si="0"/>
        <v>82.87955564925954</v>
      </c>
      <c r="N19" s="46">
        <f t="shared" si="0"/>
        <v>203.56382089291816</v>
      </c>
      <c r="O19" s="46">
        <f t="shared" si="0"/>
        <v>178.8453569273495</v>
      </c>
      <c r="Q19" s="45">
        <f>Q39</f>
        <v>137549</v>
      </c>
    </row>
    <row r="20" spans="1:17" ht="14.25" customHeight="1">
      <c r="A20" s="19"/>
      <c r="B20" s="23" t="s">
        <v>7</v>
      </c>
      <c r="C20" s="52"/>
      <c r="D20" s="27">
        <v>410</v>
      </c>
      <c r="E20" s="27">
        <v>391</v>
      </c>
      <c r="F20" s="68">
        <v>182</v>
      </c>
      <c r="G20" s="68">
        <v>179</v>
      </c>
      <c r="H20" s="68">
        <v>535</v>
      </c>
      <c r="I20" s="81">
        <v>381</v>
      </c>
      <c r="J20" s="46">
        <f t="shared" si="1"/>
        <v>127.33907912104976</v>
      </c>
      <c r="K20" s="46">
        <f t="shared" si="0"/>
        <v>121.43799984470844</v>
      </c>
      <c r="L20" s="46">
        <f t="shared" si="0"/>
        <v>56.5261278049538</v>
      </c>
      <c r="M20" s="46">
        <f t="shared" si="0"/>
        <v>55.59437844553149</v>
      </c>
      <c r="N20" s="46">
        <f t="shared" si="0"/>
        <v>166.16196909697956</v>
      </c>
      <c r="O20" s="46">
        <f t="shared" si="0"/>
        <v>118.33216864663406</v>
      </c>
      <c r="Q20" s="45">
        <f>Q34</f>
        <v>321975</v>
      </c>
    </row>
    <row r="21" spans="1:17" ht="14.25" customHeight="1">
      <c r="A21" s="19"/>
      <c r="B21" s="23" t="s">
        <v>94</v>
      </c>
      <c r="C21" s="53"/>
      <c r="D21" s="27">
        <v>504</v>
      </c>
      <c r="E21" s="27">
        <v>480</v>
      </c>
      <c r="F21" s="68">
        <v>166</v>
      </c>
      <c r="G21" s="68">
        <v>164</v>
      </c>
      <c r="H21" s="68">
        <v>467</v>
      </c>
      <c r="I21" s="81">
        <v>380</v>
      </c>
      <c r="J21" s="46">
        <f t="shared" si="1"/>
        <v>180.1956409816372</v>
      </c>
      <c r="K21" s="46">
        <f t="shared" si="0"/>
        <v>171.6148961729878</v>
      </c>
      <c r="L21" s="46">
        <f t="shared" si="0"/>
        <v>59.35015159315829</v>
      </c>
      <c r="M21" s="46">
        <f t="shared" si="0"/>
        <v>58.63508952577084</v>
      </c>
      <c r="N21" s="46">
        <f t="shared" si="0"/>
        <v>166.96699273496938</v>
      </c>
      <c r="O21" s="46">
        <f t="shared" si="0"/>
        <v>135.86179280361534</v>
      </c>
      <c r="Q21" s="45">
        <f>Q33</f>
        <v>279696</v>
      </c>
    </row>
    <row r="22" spans="1:17" ht="10.5" customHeight="1">
      <c r="A22" s="19"/>
      <c r="B22" s="24"/>
      <c r="C22" s="54"/>
      <c r="D22" s="27"/>
      <c r="E22" s="28"/>
      <c r="F22" s="69"/>
      <c r="G22" s="69"/>
      <c r="H22" s="69"/>
      <c r="I22" s="69"/>
      <c r="J22" s="46"/>
      <c r="K22" s="46"/>
      <c r="L22" s="46"/>
      <c r="M22" s="46"/>
      <c r="N22" s="46"/>
      <c r="O22" s="46"/>
      <c r="Q22" s="45"/>
    </row>
    <row r="23" spans="1:17" ht="14.25" customHeight="1">
      <c r="A23" s="19"/>
      <c r="B23" s="25" t="s">
        <v>79</v>
      </c>
      <c r="C23" s="54"/>
      <c r="D23" s="27"/>
      <c r="E23" s="28"/>
      <c r="F23" s="69"/>
      <c r="G23" s="69"/>
      <c r="H23" s="69"/>
      <c r="I23" s="69"/>
      <c r="J23" s="46"/>
      <c r="K23" s="46"/>
      <c r="L23" s="46"/>
      <c r="M23" s="46"/>
      <c r="N23" s="46"/>
      <c r="O23" s="46"/>
      <c r="Q23" s="45"/>
    </row>
    <row r="24" spans="1:17" ht="14.25" customHeight="1">
      <c r="A24" s="19"/>
      <c r="B24" s="23" t="s">
        <v>8</v>
      </c>
      <c r="C24" s="55"/>
      <c r="D24" s="27">
        <f aca="true" t="shared" si="2" ref="D24:I24">SUM(D41:D46)</f>
        <v>2391</v>
      </c>
      <c r="E24" s="27">
        <f t="shared" si="2"/>
        <v>2244</v>
      </c>
      <c r="F24" s="68">
        <f t="shared" si="2"/>
        <v>1125</v>
      </c>
      <c r="G24" s="68">
        <f t="shared" si="2"/>
        <v>1053</v>
      </c>
      <c r="H24" s="68">
        <f t="shared" si="2"/>
        <v>2545</v>
      </c>
      <c r="I24" s="81">
        <f t="shared" si="2"/>
        <v>1592</v>
      </c>
      <c r="J24" s="46">
        <f t="shared" si="1"/>
        <v>252.42208012263217</v>
      </c>
      <c r="K24" s="46">
        <f aca="true" t="shared" si="3" ref="K24:K39">E24/$Q24*100000</f>
        <v>236.90303128196845</v>
      </c>
      <c r="L24" s="46">
        <f aca="true" t="shared" si="4" ref="L24:L39">F24/$Q24*100000</f>
        <v>118.76823092344675</v>
      </c>
      <c r="M24" s="46">
        <f aca="true" t="shared" si="5" ref="M24:M39">G24/$Q24*100000</f>
        <v>111.16706414434617</v>
      </c>
      <c r="N24" s="46">
        <f aca="true" t="shared" si="6" ref="N24:N39">H24/$Q24*100000</f>
        <v>268.68013128904175</v>
      </c>
      <c r="O24" s="46">
        <f aca="true" t="shared" si="7" ref="O24:O39">I24/$Q24*100000</f>
        <v>168.07024322677975</v>
      </c>
      <c r="Q24" s="45">
        <f>SUM(Q41:Q46)</f>
        <v>947223</v>
      </c>
    </row>
    <row r="25" spans="1:17" ht="14.25" customHeight="1">
      <c r="A25" s="19"/>
      <c r="B25" s="23" t="s">
        <v>78</v>
      </c>
      <c r="C25" s="55"/>
      <c r="D25" s="27">
        <f aca="true" t="shared" si="8" ref="D25:I25">SUM(D49:D49)</f>
        <v>786</v>
      </c>
      <c r="E25" s="27">
        <f t="shared" si="8"/>
        <v>760</v>
      </c>
      <c r="F25" s="68">
        <f t="shared" si="8"/>
        <v>408</v>
      </c>
      <c r="G25" s="68">
        <f t="shared" si="8"/>
        <v>401</v>
      </c>
      <c r="H25" s="68">
        <f t="shared" si="8"/>
        <v>1387</v>
      </c>
      <c r="I25" s="81">
        <f t="shared" si="8"/>
        <v>877</v>
      </c>
      <c r="J25" s="46">
        <f t="shared" si="1"/>
        <v>132.83309673494222</v>
      </c>
      <c r="K25" s="46">
        <f t="shared" si="3"/>
        <v>128.439126613939</v>
      </c>
      <c r="L25" s="46">
        <f t="shared" si="4"/>
        <v>68.95153112958832</v>
      </c>
      <c r="M25" s="46">
        <f t="shared" si="5"/>
        <v>67.76853917393362</v>
      </c>
      <c r="N25" s="46">
        <f t="shared" si="6"/>
        <v>234.4014060704387</v>
      </c>
      <c r="O25" s="46">
        <f t="shared" si="7"/>
        <v>148.2119921584533</v>
      </c>
      <c r="Q25" s="45">
        <f>SUM(Q49:Q49)</f>
        <v>591720</v>
      </c>
    </row>
    <row r="26" spans="1:17" ht="14.25" customHeight="1">
      <c r="A26" s="19"/>
      <c r="B26" s="23" t="s">
        <v>106</v>
      </c>
      <c r="C26" s="55"/>
      <c r="D26" s="27">
        <f aca="true" t="shared" si="9" ref="D26:I26">SUM(D60)</f>
        <v>802</v>
      </c>
      <c r="E26" s="27">
        <f t="shared" si="9"/>
        <v>780</v>
      </c>
      <c r="F26" s="27">
        <f t="shared" si="9"/>
        <v>283</v>
      </c>
      <c r="G26" s="27">
        <f t="shared" si="9"/>
        <v>281</v>
      </c>
      <c r="H26" s="27">
        <f t="shared" si="9"/>
        <v>814</v>
      </c>
      <c r="I26" s="27">
        <f t="shared" si="9"/>
        <v>634</v>
      </c>
      <c r="J26" s="46">
        <f aca="true" t="shared" si="10" ref="J26:O26">D26/$Q26*100000</f>
        <v>204.6215903843161</v>
      </c>
      <c r="K26" s="46">
        <f t="shared" si="10"/>
        <v>199.00852930145453</v>
      </c>
      <c r="L26" s="46">
        <f t="shared" si="10"/>
        <v>72.2043766568098</v>
      </c>
      <c r="M26" s="46">
        <f t="shared" si="10"/>
        <v>71.69409837654965</v>
      </c>
      <c r="N26" s="46">
        <f t="shared" si="10"/>
        <v>207.6832600658769</v>
      </c>
      <c r="O26" s="46">
        <f t="shared" si="10"/>
        <v>161.75821484246435</v>
      </c>
      <c r="Q26" s="45">
        <f>SUM(Q60)</f>
        <v>391943</v>
      </c>
    </row>
    <row r="27" spans="1:17" ht="14.25" customHeight="1">
      <c r="A27" s="19"/>
      <c r="B27" s="23" t="s">
        <v>10</v>
      </c>
      <c r="C27" s="55"/>
      <c r="D27" s="27">
        <f aca="true" t="shared" si="11" ref="D27:I27">SUM(D48,D70)</f>
        <v>1034</v>
      </c>
      <c r="E27" s="27">
        <f t="shared" si="11"/>
        <v>1018</v>
      </c>
      <c r="F27" s="68">
        <f t="shared" si="11"/>
        <v>472</v>
      </c>
      <c r="G27" s="68">
        <f t="shared" si="11"/>
        <v>460</v>
      </c>
      <c r="H27" s="68">
        <f t="shared" si="11"/>
        <v>1074</v>
      </c>
      <c r="I27" s="81">
        <f t="shared" si="11"/>
        <v>792</v>
      </c>
      <c r="J27" s="46">
        <f t="shared" si="1"/>
        <v>162.8174665035343</v>
      </c>
      <c r="K27" s="46">
        <f t="shared" si="3"/>
        <v>160.29804729264785</v>
      </c>
      <c r="L27" s="46">
        <f t="shared" si="4"/>
        <v>74.32286672114911</v>
      </c>
      <c r="M27" s="46">
        <f t="shared" si="5"/>
        <v>72.4333023129843</v>
      </c>
      <c r="N27" s="46">
        <f t="shared" si="6"/>
        <v>169.1160145307503</v>
      </c>
      <c r="O27" s="46">
        <f t="shared" si="7"/>
        <v>124.71125093887733</v>
      </c>
      <c r="Q27" s="45">
        <f>SUM(Q48,Q70)</f>
        <v>635067</v>
      </c>
    </row>
    <row r="28" spans="1:17" ht="14.25" customHeight="1">
      <c r="A28" s="19"/>
      <c r="B28" s="23" t="s">
        <v>13</v>
      </c>
      <c r="C28" s="55"/>
      <c r="D28" s="27">
        <f aca="true" t="shared" si="12" ref="D28:I28">SUM(D52,D63,D65)</f>
        <v>1003</v>
      </c>
      <c r="E28" s="27">
        <f t="shared" si="12"/>
        <v>977</v>
      </c>
      <c r="F28" s="27">
        <f t="shared" si="12"/>
        <v>879</v>
      </c>
      <c r="G28" s="27">
        <f t="shared" si="12"/>
        <v>846</v>
      </c>
      <c r="H28" s="27">
        <f t="shared" si="12"/>
        <v>1377</v>
      </c>
      <c r="I28" s="27">
        <f t="shared" si="12"/>
        <v>1080</v>
      </c>
      <c r="J28" s="46">
        <f t="shared" si="1"/>
        <v>129.60347538890733</v>
      </c>
      <c r="K28" s="46">
        <f t="shared" si="3"/>
        <v>126.24386386337234</v>
      </c>
      <c r="L28" s="46">
        <f t="shared" si="4"/>
        <v>113.58071272866356</v>
      </c>
      <c r="M28" s="46">
        <f t="shared" si="5"/>
        <v>109.31659040779222</v>
      </c>
      <c r="N28" s="46">
        <f t="shared" si="6"/>
        <v>177.93019502544905</v>
      </c>
      <c r="O28" s="46">
        <f t="shared" si="7"/>
        <v>139.5530941376071</v>
      </c>
      <c r="Q28" s="45">
        <f>SUM(Q52,Q63,Q65)</f>
        <v>773899</v>
      </c>
    </row>
    <row r="29" spans="1:17" ht="14.25" customHeight="1">
      <c r="A29" s="19"/>
      <c r="B29" s="23" t="s">
        <v>15</v>
      </c>
      <c r="C29" s="55"/>
      <c r="D29" s="27">
        <f aca="true" t="shared" si="13" ref="D29:I29">SUM(D53:D53)</f>
        <v>172</v>
      </c>
      <c r="E29" s="27">
        <f t="shared" si="13"/>
        <v>165</v>
      </c>
      <c r="F29" s="68">
        <f t="shared" si="13"/>
        <v>97</v>
      </c>
      <c r="G29" s="68">
        <f t="shared" si="13"/>
        <v>97</v>
      </c>
      <c r="H29" s="68">
        <f t="shared" si="13"/>
        <v>402</v>
      </c>
      <c r="I29" s="81">
        <f t="shared" si="13"/>
        <v>196</v>
      </c>
      <c r="J29" s="46">
        <f t="shared" si="1"/>
        <v>111.47260495923473</v>
      </c>
      <c r="K29" s="46">
        <f t="shared" si="3"/>
        <v>106.93592917601006</v>
      </c>
      <c r="L29" s="46">
        <f t="shared" si="4"/>
        <v>62.8653644246847</v>
      </c>
      <c r="M29" s="46">
        <f t="shared" si="5"/>
        <v>62.8653644246847</v>
      </c>
      <c r="N29" s="46">
        <f t="shared" si="6"/>
        <v>260.53480926518813</v>
      </c>
      <c r="O29" s="46">
        <f t="shared" si="7"/>
        <v>127.02692193029073</v>
      </c>
      <c r="Q29" s="45">
        <f>SUM(Q53:Q53)</f>
        <v>154298</v>
      </c>
    </row>
    <row r="30" spans="1:17" ht="14.25" customHeight="1">
      <c r="A30" s="19"/>
      <c r="B30" s="23" t="s">
        <v>76</v>
      </c>
      <c r="C30" s="55"/>
      <c r="D30" s="27">
        <f aca="true" t="shared" si="14" ref="D30:I30">SUM(D55,D56,D71,D73,D74,D75,D76,D82:D85)</f>
        <v>993</v>
      </c>
      <c r="E30" s="27">
        <f t="shared" si="14"/>
        <v>968</v>
      </c>
      <c r="F30" s="68">
        <f t="shared" si="14"/>
        <v>397</v>
      </c>
      <c r="G30" s="68">
        <f t="shared" si="14"/>
        <v>396</v>
      </c>
      <c r="H30" s="68">
        <f t="shared" si="14"/>
        <v>1206</v>
      </c>
      <c r="I30" s="81">
        <f t="shared" si="14"/>
        <v>931</v>
      </c>
      <c r="J30" s="46">
        <f t="shared" si="1"/>
        <v>142.1953646888671</v>
      </c>
      <c r="K30" s="46">
        <f t="shared" si="3"/>
        <v>138.61542096558242</v>
      </c>
      <c r="L30" s="46">
        <f t="shared" si="4"/>
        <v>56.84950632576056</v>
      </c>
      <c r="M30" s="46">
        <f t="shared" si="5"/>
        <v>56.70630857682917</v>
      </c>
      <c r="N30" s="46">
        <f t="shared" si="6"/>
        <v>172.69648521125248</v>
      </c>
      <c r="O30" s="46">
        <f t="shared" si="7"/>
        <v>133.3171042551211</v>
      </c>
      <c r="Q30" s="45">
        <f>SUM(Q55,Q56,Q71,Q73,Q74,Q75,Q76,Q82:Q85)</f>
        <v>698335</v>
      </c>
    </row>
    <row r="31" spans="1:17" ht="14.25" customHeight="1">
      <c r="A31" s="19"/>
      <c r="B31" s="23" t="s">
        <v>75</v>
      </c>
      <c r="C31" s="55"/>
      <c r="D31" s="27">
        <f aca="true" t="shared" si="15" ref="D31:I31">SUM(D54,D93:D98)</f>
        <v>157</v>
      </c>
      <c r="E31" s="27">
        <f t="shared" si="15"/>
        <v>153</v>
      </c>
      <c r="F31" s="68">
        <f t="shared" si="15"/>
        <v>100</v>
      </c>
      <c r="G31" s="68">
        <f t="shared" si="15"/>
        <v>100</v>
      </c>
      <c r="H31" s="68">
        <f t="shared" si="15"/>
        <v>278</v>
      </c>
      <c r="I31" s="81">
        <f t="shared" si="15"/>
        <v>223</v>
      </c>
      <c r="J31" s="46">
        <f t="shared" si="1"/>
        <v>99.90582126403135</v>
      </c>
      <c r="K31" s="46">
        <f t="shared" si="3"/>
        <v>97.36045002163566</v>
      </c>
      <c r="L31" s="46">
        <f t="shared" si="4"/>
        <v>63.63428105989259</v>
      </c>
      <c r="M31" s="46">
        <f t="shared" si="5"/>
        <v>63.63428105989259</v>
      </c>
      <c r="N31" s="46">
        <f t="shared" si="6"/>
        <v>176.9033013465014</v>
      </c>
      <c r="O31" s="46">
        <f t="shared" si="7"/>
        <v>141.90444676356046</v>
      </c>
      <c r="Q31" s="45">
        <f>SUM(Q54,Q93:Q98)</f>
        <v>157148</v>
      </c>
    </row>
    <row r="32" spans="1:17" ht="14.25" customHeight="1">
      <c r="A32" s="19"/>
      <c r="B32" s="23" t="s">
        <v>74</v>
      </c>
      <c r="C32" s="55"/>
      <c r="D32" s="27">
        <f aca="true" t="shared" si="16" ref="D32:I32">SUM(D61,D81,D99:D100)</f>
        <v>87</v>
      </c>
      <c r="E32" s="27">
        <f t="shared" si="16"/>
        <v>83</v>
      </c>
      <c r="F32" s="68">
        <f t="shared" si="16"/>
        <v>40</v>
      </c>
      <c r="G32" s="68">
        <f t="shared" si="16"/>
        <v>39</v>
      </c>
      <c r="H32" s="68">
        <f t="shared" si="16"/>
        <v>114</v>
      </c>
      <c r="I32" s="81">
        <f t="shared" si="16"/>
        <v>94</v>
      </c>
      <c r="J32" s="46">
        <f t="shared" si="1"/>
        <v>106.98080493833234</v>
      </c>
      <c r="K32" s="46">
        <f t="shared" si="3"/>
        <v>102.06214724001819</v>
      </c>
      <c r="L32" s="46">
        <f t="shared" si="4"/>
        <v>49.1865769831413</v>
      </c>
      <c r="M32" s="46">
        <f t="shared" si="5"/>
        <v>47.95691255856277</v>
      </c>
      <c r="N32" s="46">
        <f t="shared" si="6"/>
        <v>140.18174440195273</v>
      </c>
      <c r="O32" s="46">
        <f t="shared" si="7"/>
        <v>115.58845591038205</v>
      </c>
      <c r="Q32" s="45">
        <f>SUM(Q61,Q81,Q99:Q100)</f>
        <v>81323</v>
      </c>
    </row>
    <row r="33" spans="1:17" ht="14.25" customHeight="1">
      <c r="A33" s="19"/>
      <c r="B33" s="23" t="s">
        <v>35</v>
      </c>
      <c r="C33" s="55"/>
      <c r="D33" s="27">
        <f aca="true" t="shared" si="17" ref="D33:I33">SUM(D62)</f>
        <v>504</v>
      </c>
      <c r="E33" s="27">
        <f t="shared" si="17"/>
        <v>480</v>
      </c>
      <c r="F33" s="68">
        <f t="shared" si="17"/>
        <v>166</v>
      </c>
      <c r="G33" s="68">
        <f t="shared" si="17"/>
        <v>164</v>
      </c>
      <c r="H33" s="68">
        <f t="shared" si="17"/>
        <v>467</v>
      </c>
      <c r="I33" s="81">
        <f t="shared" si="17"/>
        <v>380</v>
      </c>
      <c r="J33" s="46">
        <f t="shared" si="1"/>
        <v>180.1956409816372</v>
      </c>
      <c r="K33" s="46">
        <f t="shared" si="3"/>
        <v>171.6148961729878</v>
      </c>
      <c r="L33" s="46">
        <f t="shared" si="4"/>
        <v>59.35015159315829</v>
      </c>
      <c r="M33" s="46">
        <f t="shared" si="5"/>
        <v>58.63508952577084</v>
      </c>
      <c r="N33" s="46">
        <f t="shared" si="6"/>
        <v>166.96699273496938</v>
      </c>
      <c r="O33" s="46">
        <f t="shared" si="7"/>
        <v>135.86179280361534</v>
      </c>
      <c r="Q33" s="45">
        <f>SUM(Q62)</f>
        <v>279696</v>
      </c>
    </row>
    <row r="34" spans="1:17" ht="14.25" customHeight="1">
      <c r="A34" s="19"/>
      <c r="B34" s="23" t="s">
        <v>77</v>
      </c>
      <c r="C34" s="55"/>
      <c r="D34" s="27">
        <f aca="true" t="shared" si="18" ref="D34:I34">SUM(D51,D68,D69,D72)</f>
        <v>410</v>
      </c>
      <c r="E34" s="27">
        <f t="shared" si="18"/>
        <v>391</v>
      </c>
      <c r="F34" s="68">
        <f t="shared" si="18"/>
        <v>182</v>
      </c>
      <c r="G34" s="68">
        <f t="shared" si="18"/>
        <v>179</v>
      </c>
      <c r="H34" s="68">
        <f t="shared" si="18"/>
        <v>535</v>
      </c>
      <c r="I34" s="81">
        <f t="shared" si="18"/>
        <v>381</v>
      </c>
      <c r="J34" s="46">
        <f t="shared" si="1"/>
        <v>127.33907912104976</v>
      </c>
      <c r="K34" s="46">
        <f t="shared" si="3"/>
        <v>121.43799984470844</v>
      </c>
      <c r="L34" s="46">
        <f t="shared" si="4"/>
        <v>56.5261278049538</v>
      </c>
      <c r="M34" s="46">
        <f t="shared" si="5"/>
        <v>55.59437844553149</v>
      </c>
      <c r="N34" s="46">
        <f t="shared" si="6"/>
        <v>166.16196909697956</v>
      </c>
      <c r="O34" s="46">
        <f t="shared" si="7"/>
        <v>118.33216864663406</v>
      </c>
      <c r="Q34" s="45">
        <f>SUM(Q51,Q68,Q69,Q72)</f>
        <v>321975</v>
      </c>
    </row>
    <row r="35" spans="1:17" ht="14.25" customHeight="1">
      <c r="A35" s="19"/>
      <c r="B35" s="23" t="s">
        <v>46</v>
      </c>
      <c r="C35" s="55"/>
      <c r="D35" s="27">
        <f aca="true" t="shared" si="19" ref="D35:I35">SUM(D59,D64,D67)</f>
        <v>678</v>
      </c>
      <c r="E35" s="27">
        <f t="shared" si="19"/>
        <v>661</v>
      </c>
      <c r="F35" s="68">
        <f t="shared" si="19"/>
        <v>329</v>
      </c>
      <c r="G35" s="68">
        <f t="shared" si="19"/>
        <v>323</v>
      </c>
      <c r="H35" s="68">
        <f t="shared" si="19"/>
        <v>949</v>
      </c>
      <c r="I35" s="81">
        <f t="shared" si="19"/>
        <v>740</v>
      </c>
      <c r="J35" s="46">
        <f t="shared" si="1"/>
        <v>150.1288716863148</v>
      </c>
      <c r="K35" s="46">
        <f t="shared" si="3"/>
        <v>146.3645784434426</v>
      </c>
      <c r="L35" s="46">
        <f t="shared" si="4"/>
        <v>72.8501457002914</v>
      </c>
      <c r="M35" s="46">
        <f t="shared" si="5"/>
        <v>71.5215716145718</v>
      </c>
      <c r="N35" s="46">
        <f t="shared" si="6"/>
        <v>210.1361345579834</v>
      </c>
      <c r="O35" s="46">
        <f t="shared" si="7"/>
        <v>163.85747057208403</v>
      </c>
      <c r="Q35" s="45">
        <f>SUM(Q59,Q64,Q67)</f>
        <v>451612</v>
      </c>
    </row>
    <row r="36" spans="1:17" ht="14.25" customHeight="1">
      <c r="A36" s="19"/>
      <c r="B36" s="23" t="s">
        <v>49</v>
      </c>
      <c r="C36" s="55"/>
      <c r="D36" s="27">
        <f aca="true" t="shared" si="20" ref="D36:I36">SUM(D79,D86:D88)</f>
        <v>125</v>
      </c>
      <c r="E36" s="27">
        <f t="shared" si="20"/>
        <v>121</v>
      </c>
      <c r="F36" s="68">
        <f t="shared" si="20"/>
        <v>73</v>
      </c>
      <c r="G36" s="68">
        <f t="shared" si="20"/>
        <v>73</v>
      </c>
      <c r="H36" s="68">
        <f t="shared" si="20"/>
        <v>140</v>
      </c>
      <c r="I36" s="81">
        <f t="shared" si="20"/>
        <v>112</v>
      </c>
      <c r="J36" s="46">
        <f t="shared" si="1"/>
        <v>101.89525168127166</v>
      </c>
      <c r="K36" s="46">
        <f t="shared" si="3"/>
        <v>98.63460362747095</v>
      </c>
      <c r="L36" s="46">
        <f t="shared" si="4"/>
        <v>59.506826981862645</v>
      </c>
      <c r="M36" s="46">
        <f t="shared" si="5"/>
        <v>59.506826981862645</v>
      </c>
      <c r="N36" s="46">
        <f t="shared" si="6"/>
        <v>114.12268188302426</v>
      </c>
      <c r="O36" s="46">
        <f t="shared" si="7"/>
        <v>91.2981455064194</v>
      </c>
      <c r="Q36" s="45">
        <f>SUM(Q79,Q86:Q88)</f>
        <v>122675</v>
      </c>
    </row>
    <row r="37" spans="1:17" ht="14.25" customHeight="1">
      <c r="A37" s="19"/>
      <c r="B37" s="23" t="s">
        <v>53</v>
      </c>
      <c r="C37" s="55"/>
      <c r="D37" s="27">
        <f aca="true" t="shared" si="21" ref="D37:I37">SUM(D47,D58,D78)</f>
        <v>400</v>
      </c>
      <c r="E37" s="27">
        <f t="shared" si="21"/>
        <v>386</v>
      </c>
      <c r="F37" s="68">
        <f t="shared" si="21"/>
        <v>124</v>
      </c>
      <c r="G37" s="68">
        <f t="shared" si="21"/>
        <v>122</v>
      </c>
      <c r="H37" s="68">
        <f t="shared" si="21"/>
        <v>315</v>
      </c>
      <c r="I37" s="81">
        <f t="shared" si="21"/>
        <v>212</v>
      </c>
      <c r="J37" s="46">
        <f t="shared" si="1"/>
        <v>219.57632747613482</v>
      </c>
      <c r="K37" s="46">
        <f t="shared" si="3"/>
        <v>211.89115601447008</v>
      </c>
      <c r="L37" s="46">
        <f t="shared" si="4"/>
        <v>68.06866151760178</v>
      </c>
      <c r="M37" s="46">
        <f t="shared" si="5"/>
        <v>66.9707798802211</v>
      </c>
      <c r="N37" s="46">
        <f t="shared" si="6"/>
        <v>172.91635788745614</v>
      </c>
      <c r="O37" s="46">
        <f t="shared" si="7"/>
        <v>116.37545356235144</v>
      </c>
      <c r="Q37" s="45">
        <f>SUM(Q47,Q58,Q78)</f>
        <v>182169</v>
      </c>
    </row>
    <row r="38" spans="1:17" ht="14.25" customHeight="1">
      <c r="A38" s="19"/>
      <c r="B38" s="23" t="s">
        <v>56</v>
      </c>
      <c r="C38" s="55"/>
      <c r="D38" s="27">
        <f aca="true" t="shared" si="22" ref="D38:I38">SUM(D57,D80,D89:D92)</f>
        <v>215</v>
      </c>
      <c r="E38" s="27">
        <f t="shared" si="22"/>
        <v>205</v>
      </c>
      <c r="F38" s="68">
        <f t="shared" si="22"/>
        <v>139</v>
      </c>
      <c r="G38" s="68">
        <f t="shared" si="22"/>
        <v>136</v>
      </c>
      <c r="H38" s="68">
        <f t="shared" si="22"/>
        <v>344</v>
      </c>
      <c r="I38" s="81">
        <f t="shared" si="22"/>
        <v>224</v>
      </c>
      <c r="J38" s="46">
        <f t="shared" si="1"/>
        <v>97.41068799130099</v>
      </c>
      <c r="K38" s="46">
        <f t="shared" si="3"/>
        <v>92.879958317287</v>
      </c>
      <c r="L38" s="46">
        <f t="shared" si="4"/>
        <v>62.9771424687946</v>
      </c>
      <c r="M38" s="46">
        <f t="shared" si="5"/>
        <v>61.6179235665904</v>
      </c>
      <c r="N38" s="46">
        <f t="shared" si="6"/>
        <v>155.85710078608162</v>
      </c>
      <c r="O38" s="46">
        <f t="shared" si="7"/>
        <v>101.4883446979136</v>
      </c>
      <c r="Q38" s="45">
        <f>SUM(Q57,Q80,Q89:Q92)</f>
        <v>220715</v>
      </c>
    </row>
    <row r="39" spans="1:17" ht="14.25" customHeight="1">
      <c r="A39" s="19"/>
      <c r="B39" s="23" t="s">
        <v>61</v>
      </c>
      <c r="C39" s="55"/>
      <c r="D39" s="27">
        <f aca="true" t="shared" si="23" ref="D39:I39">SUM(D50,D66,D77,D101)</f>
        <v>471</v>
      </c>
      <c r="E39" s="27">
        <f t="shared" si="23"/>
        <v>463</v>
      </c>
      <c r="F39" s="68">
        <f t="shared" si="23"/>
        <v>116</v>
      </c>
      <c r="G39" s="68">
        <f t="shared" si="23"/>
        <v>114</v>
      </c>
      <c r="H39" s="68">
        <f t="shared" si="23"/>
        <v>280</v>
      </c>
      <c r="I39" s="68">
        <f t="shared" si="23"/>
        <v>246</v>
      </c>
      <c r="J39" s="46">
        <f t="shared" si="1"/>
        <v>342.4234272877302</v>
      </c>
      <c r="K39" s="46">
        <f t="shared" si="3"/>
        <v>336.60731811936114</v>
      </c>
      <c r="L39" s="46">
        <f t="shared" si="4"/>
        <v>84.3335829413518</v>
      </c>
      <c r="M39" s="46">
        <f t="shared" si="5"/>
        <v>82.87955564925954</v>
      </c>
      <c r="N39" s="46">
        <f t="shared" si="6"/>
        <v>203.56382089291816</v>
      </c>
      <c r="O39" s="46">
        <f t="shared" si="7"/>
        <v>178.8453569273495</v>
      </c>
      <c r="Q39" s="45">
        <f>SUM(Q50,Q66,Q77,Q101)</f>
        <v>137549</v>
      </c>
    </row>
    <row r="40" spans="1:17" ht="14.25" customHeight="1">
      <c r="A40" s="19"/>
      <c r="B40" s="25" t="s">
        <v>80</v>
      </c>
      <c r="C40" s="55"/>
      <c r="D40" s="29"/>
      <c r="E40" s="30"/>
      <c r="F40" s="70"/>
      <c r="G40" s="70"/>
      <c r="H40" s="70"/>
      <c r="I40" s="70"/>
      <c r="J40" s="46"/>
      <c r="K40" s="46"/>
      <c r="L40" s="46"/>
      <c r="M40" s="46"/>
      <c r="N40" s="46"/>
      <c r="O40" s="46"/>
      <c r="Q40" s="45"/>
    </row>
    <row r="41" spans="1:17" ht="14.25" customHeight="1">
      <c r="A41" s="19"/>
      <c r="B41" s="26" t="s">
        <v>9</v>
      </c>
      <c r="C41" s="53"/>
      <c r="D41" s="31">
        <v>1361</v>
      </c>
      <c r="E41" s="32">
        <v>1275</v>
      </c>
      <c r="F41" s="71">
        <v>249</v>
      </c>
      <c r="G41" s="71">
        <v>237</v>
      </c>
      <c r="H41" s="71">
        <v>1014</v>
      </c>
      <c r="I41" s="71">
        <v>564</v>
      </c>
      <c r="J41" s="47">
        <f t="shared" si="1"/>
        <v>705.6237330139621</v>
      </c>
      <c r="K41" s="47">
        <f aca="true" t="shared" si="24" ref="K41:K101">E41/$Q41*100000</f>
        <v>661.0361936758278</v>
      </c>
      <c r="L41" s="47">
        <f aca="true" t="shared" si="25" ref="L41:L101">F41/$Q41*100000</f>
        <v>129.09648017669107</v>
      </c>
      <c r="M41" s="47">
        <f aca="true" t="shared" si="26" ref="M41:M101">G41/$Q41*100000</f>
        <v>122.87496305974211</v>
      </c>
      <c r="N41" s="47">
        <f aca="true" t="shared" si="27" ref="N41:N101">H41/$Q41*100000</f>
        <v>525.7181963821878</v>
      </c>
      <c r="O41" s="47">
        <f aca="true" t="shared" si="28" ref="O41:O101">I41/$Q41*100000</f>
        <v>292.41130449660153</v>
      </c>
      <c r="Q41" s="58">
        <v>192879</v>
      </c>
    </row>
    <row r="42" spans="1:17" ht="14.25" customHeight="1">
      <c r="A42" s="19"/>
      <c r="B42" s="26" t="s">
        <v>81</v>
      </c>
      <c r="C42" s="53"/>
      <c r="D42" s="31">
        <v>158</v>
      </c>
      <c r="E42" s="32">
        <v>152</v>
      </c>
      <c r="F42" s="71">
        <v>105</v>
      </c>
      <c r="G42" s="71">
        <v>103</v>
      </c>
      <c r="H42" s="71">
        <v>244</v>
      </c>
      <c r="I42" s="71">
        <v>207</v>
      </c>
      <c r="J42" s="47">
        <f t="shared" si="1"/>
        <v>87.31163068285431</v>
      </c>
      <c r="K42" s="47">
        <f t="shared" si="24"/>
        <v>83.9959991379358</v>
      </c>
      <c r="L42" s="47">
        <f t="shared" si="25"/>
        <v>58.02355203607407</v>
      </c>
      <c r="M42" s="47">
        <f t="shared" si="26"/>
        <v>56.918341521101226</v>
      </c>
      <c r="N42" s="47">
        <f t="shared" si="27"/>
        <v>134.83568282668642</v>
      </c>
      <c r="O42" s="47">
        <f t="shared" si="28"/>
        <v>114.38928829968889</v>
      </c>
      <c r="Q42" s="58">
        <v>180961</v>
      </c>
    </row>
    <row r="43" spans="1:17" ht="14.25" customHeight="1">
      <c r="A43" s="19"/>
      <c r="B43" s="26" t="s">
        <v>82</v>
      </c>
      <c r="C43" s="53"/>
      <c r="D43" s="31">
        <v>210</v>
      </c>
      <c r="E43" s="32">
        <v>180</v>
      </c>
      <c r="F43" s="71">
        <v>121</v>
      </c>
      <c r="G43" s="71">
        <v>120</v>
      </c>
      <c r="H43" s="71">
        <v>403</v>
      </c>
      <c r="I43" s="71">
        <v>220</v>
      </c>
      <c r="J43" s="47">
        <f t="shared" si="1"/>
        <v>136.127622887591</v>
      </c>
      <c r="K43" s="47">
        <f t="shared" si="24"/>
        <v>116.68081961793514</v>
      </c>
      <c r="L43" s="47">
        <f t="shared" si="25"/>
        <v>78.43543985427863</v>
      </c>
      <c r="M43" s="47">
        <f t="shared" si="26"/>
        <v>77.78721307862342</v>
      </c>
      <c r="N43" s="47">
        <f t="shared" si="27"/>
        <v>261.2353905890437</v>
      </c>
      <c r="O43" s="47">
        <f t="shared" si="28"/>
        <v>142.60989064414295</v>
      </c>
      <c r="Q43" s="58">
        <v>154267</v>
      </c>
    </row>
    <row r="44" spans="1:17" ht="14.25" customHeight="1">
      <c r="A44" s="19"/>
      <c r="B44" s="26" t="s">
        <v>83</v>
      </c>
      <c r="C44" s="53"/>
      <c r="D44" s="31">
        <v>199</v>
      </c>
      <c r="E44" s="32">
        <v>196</v>
      </c>
      <c r="F44" s="71">
        <v>81</v>
      </c>
      <c r="G44" s="71">
        <v>81</v>
      </c>
      <c r="H44" s="71">
        <v>252</v>
      </c>
      <c r="I44" s="71">
        <v>209</v>
      </c>
      <c r="J44" s="47">
        <f t="shared" si="1"/>
        <v>132.38160494402055</v>
      </c>
      <c r="K44" s="47">
        <f t="shared" si="24"/>
        <v>130.38590235692476</v>
      </c>
      <c r="L44" s="47">
        <f t="shared" si="25"/>
        <v>53.88396985158625</v>
      </c>
      <c r="M44" s="47">
        <f t="shared" si="26"/>
        <v>53.88396985158625</v>
      </c>
      <c r="N44" s="47">
        <f t="shared" si="27"/>
        <v>167.6390173160461</v>
      </c>
      <c r="O44" s="47">
        <f t="shared" si="28"/>
        <v>139.0339469010065</v>
      </c>
      <c r="Q44" s="58">
        <v>150323</v>
      </c>
    </row>
    <row r="45" spans="1:17" ht="14.25" customHeight="1">
      <c r="A45" s="19"/>
      <c r="B45" s="26" t="s">
        <v>84</v>
      </c>
      <c r="C45" s="53"/>
      <c r="D45" s="31">
        <v>202</v>
      </c>
      <c r="E45" s="32">
        <v>198</v>
      </c>
      <c r="F45" s="71">
        <v>74</v>
      </c>
      <c r="G45" s="71">
        <v>72</v>
      </c>
      <c r="H45" s="71">
        <v>233</v>
      </c>
      <c r="I45" s="71">
        <v>198</v>
      </c>
      <c r="J45" s="47">
        <f t="shared" si="1"/>
        <v>169.95784708842015</v>
      </c>
      <c r="K45" s="47">
        <f t="shared" si="24"/>
        <v>166.59234516587716</v>
      </c>
      <c r="L45" s="47">
        <f t="shared" si="25"/>
        <v>62.26178556704501</v>
      </c>
      <c r="M45" s="47">
        <f t="shared" si="26"/>
        <v>60.579034605773515</v>
      </c>
      <c r="N45" s="47">
        <f t="shared" si="27"/>
        <v>196.04048698812818</v>
      </c>
      <c r="O45" s="47">
        <f t="shared" si="28"/>
        <v>166.59234516587716</v>
      </c>
      <c r="Q45" s="58">
        <v>118853</v>
      </c>
    </row>
    <row r="46" spans="1:17" ht="14.25" customHeight="1">
      <c r="A46" s="19"/>
      <c r="B46" s="26" t="s">
        <v>85</v>
      </c>
      <c r="C46" s="53"/>
      <c r="D46" s="31">
        <v>261</v>
      </c>
      <c r="E46" s="32">
        <v>243</v>
      </c>
      <c r="F46" s="71">
        <v>495</v>
      </c>
      <c r="G46" s="71">
        <v>440</v>
      </c>
      <c r="H46" s="71">
        <v>399</v>
      </c>
      <c r="I46" s="71">
        <v>194</v>
      </c>
      <c r="J46" s="47">
        <f t="shared" si="1"/>
        <v>174.06962785114047</v>
      </c>
      <c r="K46" s="47">
        <f t="shared" si="24"/>
        <v>162.06482593037214</v>
      </c>
      <c r="L46" s="47">
        <f t="shared" si="25"/>
        <v>330.13205282112847</v>
      </c>
      <c r="M46" s="47">
        <f t="shared" si="26"/>
        <v>293.4507136187808</v>
      </c>
      <c r="N46" s="47">
        <f t="shared" si="27"/>
        <v>266.1064425770308</v>
      </c>
      <c r="O46" s="47">
        <f t="shared" si="28"/>
        <v>129.38508736828064</v>
      </c>
      <c r="Q46" s="58">
        <v>149940</v>
      </c>
    </row>
    <row r="47" spans="1:17" ht="14.25" customHeight="1">
      <c r="A47" s="19"/>
      <c r="B47" s="6" t="s">
        <v>54</v>
      </c>
      <c r="C47" s="53"/>
      <c r="D47" s="31">
        <v>82</v>
      </c>
      <c r="E47" s="32">
        <v>74</v>
      </c>
      <c r="F47" s="71">
        <v>42</v>
      </c>
      <c r="G47" s="71">
        <v>41</v>
      </c>
      <c r="H47" s="71">
        <v>161</v>
      </c>
      <c r="I47" s="71">
        <v>84</v>
      </c>
      <c r="J47" s="47">
        <f t="shared" si="1"/>
        <v>114.75111602457352</v>
      </c>
      <c r="K47" s="47">
        <f t="shared" si="24"/>
        <v>103.55588519290782</v>
      </c>
      <c r="L47" s="47">
        <f t="shared" si="25"/>
        <v>58.77496186624498</v>
      </c>
      <c r="M47" s="47">
        <f t="shared" si="26"/>
        <v>57.37555801228676</v>
      </c>
      <c r="N47" s="47">
        <f t="shared" si="27"/>
        <v>225.30402048727242</v>
      </c>
      <c r="O47" s="47">
        <f t="shared" si="28"/>
        <v>117.54992373248996</v>
      </c>
      <c r="Q47" s="58">
        <v>71459</v>
      </c>
    </row>
    <row r="48" spans="1:17" ht="14.25" customHeight="1">
      <c r="A48" s="19"/>
      <c r="B48" s="6" t="s">
        <v>11</v>
      </c>
      <c r="C48" s="53"/>
      <c r="D48" s="31">
        <v>638</v>
      </c>
      <c r="E48" s="32">
        <v>630</v>
      </c>
      <c r="F48" s="71">
        <v>365</v>
      </c>
      <c r="G48" s="71">
        <v>354</v>
      </c>
      <c r="H48" s="71">
        <v>708</v>
      </c>
      <c r="I48" s="71">
        <v>557</v>
      </c>
      <c r="J48" s="47">
        <f t="shared" si="1"/>
        <v>134.86547274787344</v>
      </c>
      <c r="K48" s="47">
        <f t="shared" si="24"/>
        <v>133.174369641317</v>
      </c>
      <c r="L48" s="47">
        <f t="shared" si="25"/>
        <v>77.15657923663606</v>
      </c>
      <c r="M48" s="47">
        <f t="shared" si="26"/>
        <v>74.83131246512099</v>
      </c>
      <c r="N48" s="47">
        <f t="shared" si="27"/>
        <v>149.66262493024198</v>
      </c>
      <c r="O48" s="47">
        <f t="shared" si="28"/>
        <v>117.74305379398983</v>
      </c>
      <c r="Q48" s="58">
        <v>473064</v>
      </c>
    </row>
    <row r="49" spans="1:17" ht="14.25" customHeight="1">
      <c r="A49" s="19"/>
      <c r="B49" s="6" t="s">
        <v>41</v>
      </c>
      <c r="C49" s="53"/>
      <c r="D49" s="31">
        <v>786</v>
      </c>
      <c r="E49" s="32">
        <v>760</v>
      </c>
      <c r="F49" s="71">
        <v>408</v>
      </c>
      <c r="G49" s="71">
        <v>401</v>
      </c>
      <c r="H49" s="71">
        <v>1387</v>
      </c>
      <c r="I49" s="71">
        <v>877</v>
      </c>
      <c r="J49" s="47">
        <f t="shared" si="1"/>
        <v>132.83309673494222</v>
      </c>
      <c r="K49" s="47">
        <f t="shared" si="24"/>
        <v>128.439126613939</v>
      </c>
      <c r="L49" s="47">
        <f t="shared" si="25"/>
        <v>68.95153112958832</v>
      </c>
      <c r="M49" s="47">
        <f t="shared" si="26"/>
        <v>67.76853917393362</v>
      </c>
      <c r="N49" s="47">
        <f t="shared" si="27"/>
        <v>234.4014060704387</v>
      </c>
      <c r="O49" s="47">
        <f t="shared" si="28"/>
        <v>148.2119921584533</v>
      </c>
      <c r="Q49" s="58">
        <v>591720</v>
      </c>
    </row>
    <row r="50" spans="1:17" ht="14.25" customHeight="1">
      <c r="A50" s="19"/>
      <c r="B50" s="6" t="s">
        <v>62</v>
      </c>
      <c r="C50" s="53"/>
      <c r="D50" s="31">
        <v>105</v>
      </c>
      <c r="E50" s="32">
        <v>102</v>
      </c>
      <c r="F50" s="72">
        <v>41</v>
      </c>
      <c r="G50" s="72">
        <v>41</v>
      </c>
      <c r="H50" s="71">
        <v>109</v>
      </c>
      <c r="I50" s="71">
        <v>97</v>
      </c>
      <c r="J50" s="47">
        <f t="shared" si="1"/>
        <v>211.71062182434065</v>
      </c>
      <c r="K50" s="47">
        <f t="shared" si="24"/>
        <v>205.6617469150738</v>
      </c>
      <c r="L50" s="47">
        <f t="shared" si="25"/>
        <v>82.66795709331397</v>
      </c>
      <c r="M50" s="47">
        <f t="shared" si="26"/>
        <v>82.66795709331397</v>
      </c>
      <c r="N50" s="47">
        <f t="shared" si="27"/>
        <v>219.77578837002986</v>
      </c>
      <c r="O50" s="47">
        <f t="shared" si="28"/>
        <v>195.58028873296234</v>
      </c>
      <c r="Q50" s="58">
        <v>49596</v>
      </c>
    </row>
    <row r="51" spans="1:17" ht="14.25" customHeight="1">
      <c r="A51" s="19"/>
      <c r="B51" s="6" t="s">
        <v>37</v>
      </c>
      <c r="C51" s="53"/>
      <c r="D51" s="31">
        <v>255</v>
      </c>
      <c r="E51" s="32">
        <v>247</v>
      </c>
      <c r="F51" s="71">
        <v>86</v>
      </c>
      <c r="G51" s="71">
        <v>83</v>
      </c>
      <c r="H51" s="71">
        <v>279</v>
      </c>
      <c r="I51" s="71">
        <v>190</v>
      </c>
      <c r="J51" s="47">
        <f t="shared" si="1"/>
        <v>204.30727814633207</v>
      </c>
      <c r="K51" s="47">
        <f t="shared" si="24"/>
        <v>197.89763804762364</v>
      </c>
      <c r="L51" s="47">
        <f t="shared" si="25"/>
        <v>68.90363106111592</v>
      </c>
      <c r="M51" s="47">
        <f t="shared" si="26"/>
        <v>66.50001602410025</v>
      </c>
      <c r="N51" s="47">
        <f t="shared" si="27"/>
        <v>223.53619844245745</v>
      </c>
      <c r="O51" s="47">
        <f t="shared" si="28"/>
        <v>152.22895234432585</v>
      </c>
      <c r="Q51" s="58">
        <v>124812</v>
      </c>
    </row>
    <row r="52" spans="1:17" ht="14.25" customHeight="1">
      <c r="A52" s="19"/>
      <c r="B52" s="6" t="s">
        <v>14</v>
      </c>
      <c r="C52" s="53"/>
      <c r="D52" s="31">
        <v>696</v>
      </c>
      <c r="E52" s="32">
        <v>681</v>
      </c>
      <c r="F52" s="71">
        <v>690</v>
      </c>
      <c r="G52" s="71">
        <v>658</v>
      </c>
      <c r="H52" s="71">
        <v>982</v>
      </c>
      <c r="I52" s="71">
        <v>745</v>
      </c>
      <c r="J52" s="47">
        <f t="shared" si="1"/>
        <v>144.7632517653421</v>
      </c>
      <c r="K52" s="47">
        <f t="shared" si="24"/>
        <v>141.6433540979856</v>
      </c>
      <c r="L52" s="47">
        <f t="shared" si="25"/>
        <v>143.5152926983995</v>
      </c>
      <c r="M52" s="47">
        <f t="shared" si="26"/>
        <v>136.85951100803894</v>
      </c>
      <c r="N52" s="47">
        <f t="shared" si="27"/>
        <v>204.2493006229396</v>
      </c>
      <c r="O52" s="47">
        <f t="shared" si="28"/>
        <v>154.9549174787067</v>
      </c>
      <c r="Q52" s="58">
        <v>480785</v>
      </c>
    </row>
    <row r="53" spans="1:17" ht="14.25" customHeight="1">
      <c r="A53" s="19"/>
      <c r="B53" s="6" t="s">
        <v>16</v>
      </c>
      <c r="C53" s="53"/>
      <c r="D53" s="31">
        <v>172</v>
      </c>
      <c r="E53" s="32">
        <v>165</v>
      </c>
      <c r="F53" s="71">
        <v>97</v>
      </c>
      <c r="G53" s="71">
        <v>97</v>
      </c>
      <c r="H53" s="71">
        <v>402</v>
      </c>
      <c r="I53" s="71">
        <v>196</v>
      </c>
      <c r="J53" s="47">
        <f t="shared" si="1"/>
        <v>111.47260495923473</v>
      </c>
      <c r="K53" s="47">
        <f t="shared" si="24"/>
        <v>106.93592917601006</v>
      </c>
      <c r="L53" s="47">
        <f t="shared" si="25"/>
        <v>62.8653644246847</v>
      </c>
      <c r="M53" s="47">
        <f t="shared" si="26"/>
        <v>62.8653644246847</v>
      </c>
      <c r="N53" s="47">
        <f t="shared" si="27"/>
        <v>260.53480926518813</v>
      </c>
      <c r="O53" s="47">
        <f t="shared" si="28"/>
        <v>127.02692193029073</v>
      </c>
      <c r="Q53" s="58">
        <v>154298</v>
      </c>
    </row>
    <row r="54" spans="1:17" ht="14.25" customHeight="1">
      <c r="A54" s="19"/>
      <c r="B54" s="6" t="s">
        <v>25</v>
      </c>
      <c r="C54" s="53"/>
      <c r="D54" s="31">
        <v>124</v>
      </c>
      <c r="E54" s="32">
        <v>120</v>
      </c>
      <c r="F54" s="71">
        <v>71</v>
      </c>
      <c r="G54" s="71">
        <v>71</v>
      </c>
      <c r="H54" s="71">
        <v>228</v>
      </c>
      <c r="I54" s="71">
        <v>178</v>
      </c>
      <c r="J54" s="47">
        <f t="shared" si="1"/>
        <v>133.36918526485616</v>
      </c>
      <c r="K54" s="47">
        <f t="shared" si="24"/>
        <v>129.06695348211886</v>
      </c>
      <c r="L54" s="47">
        <f t="shared" si="25"/>
        <v>76.36461414358699</v>
      </c>
      <c r="M54" s="47">
        <f t="shared" si="26"/>
        <v>76.36461414358699</v>
      </c>
      <c r="N54" s="47">
        <f t="shared" si="27"/>
        <v>245.2272116160258</v>
      </c>
      <c r="O54" s="47">
        <f t="shared" si="28"/>
        <v>191.44931433180963</v>
      </c>
      <c r="Q54" s="58">
        <v>92975</v>
      </c>
    </row>
    <row r="55" spans="1:17" ht="14.25" customHeight="1">
      <c r="A55" s="19"/>
      <c r="B55" s="6" t="s">
        <v>17</v>
      </c>
      <c r="C55" s="53"/>
      <c r="D55" s="31">
        <v>250</v>
      </c>
      <c r="E55" s="32">
        <v>234</v>
      </c>
      <c r="F55" s="71">
        <v>84</v>
      </c>
      <c r="G55" s="71">
        <v>84</v>
      </c>
      <c r="H55" s="71">
        <v>310</v>
      </c>
      <c r="I55" s="71">
        <v>208</v>
      </c>
      <c r="J55" s="47">
        <f t="shared" si="1"/>
        <v>198.7249805249519</v>
      </c>
      <c r="K55" s="47">
        <f t="shared" si="24"/>
        <v>186.00658177135497</v>
      </c>
      <c r="L55" s="47">
        <f t="shared" si="25"/>
        <v>66.77159345638384</v>
      </c>
      <c r="M55" s="47">
        <f t="shared" si="26"/>
        <v>66.77159345638384</v>
      </c>
      <c r="N55" s="47">
        <f t="shared" si="27"/>
        <v>246.41897585094037</v>
      </c>
      <c r="O55" s="47">
        <f t="shared" si="28"/>
        <v>165.33918379676</v>
      </c>
      <c r="Q55" s="58">
        <v>125802</v>
      </c>
    </row>
    <row r="56" spans="1:17" ht="14.25" customHeight="1">
      <c r="A56" s="19"/>
      <c r="B56" s="6" t="s">
        <v>18</v>
      </c>
      <c r="C56" s="53"/>
      <c r="D56" s="31">
        <v>297</v>
      </c>
      <c r="E56" s="32">
        <v>293</v>
      </c>
      <c r="F56" s="71">
        <v>112</v>
      </c>
      <c r="G56" s="71">
        <v>112</v>
      </c>
      <c r="H56" s="71">
        <v>366</v>
      </c>
      <c r="I56" s="71">
        <v>281</v>
      </c>
      <c r="J56" s="47">
        <f t="shared" si="1"/>
        <v>172.92878478226694</v>
      </c>
      <c r="K56" s="47">
        <f t="shared" si="24"/>
        <v>170.59977757981216</v>
      </c>
      <c r="L56" s="47">
        <f t="shared" si="25"/>
        <v>65.21220166873366</v>
      </c>
      <c r="M56" s="47">
        <f t="shared" si="26"/>
        <v>65.21220166873366</v>
      </c>
      <c r="N56" s="47">
        <f t="shared" si="27"/>
        <v>213.1041590246118</v>
      </c>
      <c r="O56" s="47">
        <f t="shared" si="28"/>
        <v>163.61275597244784</v>
      </c>
      <c r="Q56" s="58">
        <v>171747</v>
      </c>
    </row>
    <row r="57" spans="1:17" ht="14.25" customHeight="1">
      <c r="A57" s="19"/>
      <c r="B57" s="6" t="s">
        <v>57</v>
      </c>
      <c r="C57" s="53"/>
      <c r="D57" s="31">
        <v>70</v>
      </c>
      <c r="E57" s="32">
        <v>66</v>
      </c>
      <c r="F57" s="71">
        <v>49</v>
      </c>
      <c r="G57" s="71">
        <v>48</v>
      </c>
      <c r="H57" s="71">
        <v>119</v>
      </c>
      <c r="I57" s="71">
        <v>73</v>
      </c>
      <c r="J57" s="47">
        <f t="shared" si="1"/>
        <v>113.1130322372142</v>
      </c>
      <c r="K57" s="47">
        <f t="shared" si="24"/>
        <v>106.64943039508768</v>
      </c>
      <c r="L57" s="47">
        <f t="shared" si="25"/>
        <v>79.17912256604993</v>
      </c>
      <c r="M57" s="47">
        <f t="shared" si="26"/>
        <v>77.5632221055183</v>
      </c>
      <c r="N57" s="47">
        <f t="shared" si="27"/>
        <v>192.2921548032641</v>
      </c>
      <c r="O57" s="47">
        <f t="shared" si="28"/>
        <v>117.96073361880909</v>
      </c>
      <c r="Q57" s="58">
        <v>61885</v>
      </c>
    </row>
    <row r="58" spans="1:17" ht="14.25" customHeight="1">
      <c r="A58" s="19"/>
      <c r="B58" s="6" t="s">
        <v>55</v>
      </c>
      <c r="C58" s="53"/>
      <c r="D58" s="31">
        <v>270</v>
      </c>
      <c r="E58" s="32">
        <v>267</v>
      </c>
      <c r="F58" s="71">
        <v>51</v>
      </c>
      <c r="G58" s="71">
        <v>51</v>
      </c>
      <c r="H58" s="71">
        <v>109</v>
      </c>
      <c r="I58" s="71">
        <v>90</v>
      </c>
      <c r="J58" s="47">
        <f t="shared" si="1"/>
        <v>387.43004735256136</v>
      </c>
      <c r="K58" s="47">
        <f t="shared" si="24"/>
        <v>383.125269048644</v>
      </c>
      <c r="L58" s="47">
        <f t="shared" si="25"/>
        <v>73.18123116659493</v>
      </c>
      <c r="M58" s="47">
        <f t="shared" si="26"/>
        <v>73.18123116659493</v>
      </c>
      <c r="N58" s="47">
        <f t="shared" si="27"/>
        <v>156.40694504233034</v>
      </c>
      <c r="O58" s="47">
        <f t="shared" si="28"/>
        <v>129.14334911752044</v>
      </c>
      <c r="Q58" s="58">
        <v>69690</v>
      </c>
    </row>
    <row r="59" spans="1:17" ht="14.25" customHeight="1">
      <c r="A59" s="19"/>
      <c r="B59" s="6" t="s">
        <v>47</v>
      </c>
      <c r="C59" s="53"/>
      <c r="D59" s="31">
        <v>253</v>
      </c>
      <c r="E59" s="32">
        <v>240</v>
      </c>
      <c r="F59" s="71">
        <v>112</v>
      </c>
      <c r="G59" s="71">
        <v>110</v>
      </c>
      <c r="H59" s="71">
        <v>393</v>
      </c>
      <c r="I59" s="71">
        <v>310</v>
      </c>
      <c r="J59" s="47">
        <f t="shared" si="1"/>
        <v>157.97295103462918</v>
      </c>
      <c r="K59" s="47">
        <f t="shared" si="24"/>
        <v>149.85576382731622</v>
      </c>
      <c r="L59" s="47">
        <f t="shared" si="25"/>
        <v>69.9326897860809</v>
      </c>
      <c r="M59" s="47">
        <f t="shared" si="26"/>
        <v>68.6838917541866</v>
      </c>
      <c r="N59" s="47">
        <f t="shared" si="27"/>
        <v>245.3888132672303</v>
      </c>
      <c r="O59" s="47">
        <f t="shared" si="28"/>
        <v>193.56369494361675</v>
      </c>
      <c r="Q59" s="58">
        <v>160154</v>
      </c>
    </row>
    <row r="60" spans="1:17" ht="14.25" customHeight="1">
      <c r="A60" s="19"/>
      <c r="B60" s="6" t="s">
        <v>43</v>
      </c>
      <c r="C60" s="53"/>
      <c r="D60" s="31">
        <v>802</v>
      </c>
      <c r="E60" s="32">
        <v>780</v>
      </c>
      <c r="F60" s="71">
        <v>283</v>
      </c>
      <c r="G60" s="71">
        <v>281</v>
      </c>
      <c r="H60" s="71">
        <v>814</v>
      </c>
      <c r="I60" s="71">
        <v>634</v>
      </c>
      <c r="J60" s="47">
        <f t="shared" si="1"/>
        <v>204.6215903843161</v>
      </c>
      <c r="K60" s="47">
        <f t="shared" si="24"/>
        <v>199.00852930145453</v>
      </c>
      <c r="L60" s="47">
        <f t="shared" si="25"/>
        <v>72.2043766568098</v>
      </c>
      <c r="M60" s="47">
        <f t="shared" si="26"/>
        <v>71.69409837654965</v>
      </c>
      <c r="N60" s="47">
        <f t="shared" si="27"/>
        <v>207.6832600658769</v>
      </c>
      <c r="O60" s="47">
        <f t="shared" si="28"/>
        <v>161.75821484246435</v>
      </c>
      <c r="Q60" s="58">
        <v>391943</v>
      </c>
    </row>
    <row r="61" spans="1:17" ht="14.25" customHeight="1">
      <c r="A61" s="19"/>
      <c r="B61" s="6" t="s">
        <v>32</v>
      </c>
      <c r="C61" s="53"/>
      <c r="D61" s="31">
        <v>31</v>
      </c>
      <c r="E61" s="32">
        <v>27</v>
      </c>
      <c r="F61" s="71">
        <v>9</v>
      </c>
      <c r="G61" s="71">
        <v>9</v>
      </c>
      <c r="H61" s="71">
        <v>26</v>
      </c>
      <c r="I61" s="71">
        <v>23</v>
      </c>
      <c r="J61" s="47">
        <f t="shared" si="1"/>
        <v>146.80115546715916</v>
      </c>
      <c r="K61" s="47">
        <f t="shared" si="24"/>
        <v>127.85907089075151</v>
      </c>
      <c r="L61" s="47">
        <f t="shared" si="25"/>
        <v>42.61969029691718</v>
      </c>
      <c r="M61" s="47">
        <f t="shared" si="26"/>
        <v>42.61969029691718</v>
      </c>
      <c r="N61" s="47">
        <f t="shared" si="27"/>
        <v>123.12354974664962</v>
      </c>
      <c r="O61" s="47">
        <f t="shared" si="28"/>
        <v>108.9169863143439</v>
      </c>
      <c r="Q61" s="58">
        <v>21117</v>
      </c>
    </row>
    <row r="62" spans="1:17" ht="14.25" customHeight="1">
      <c r="A62" s="19"/>
      <c r="B62" s="6" t="s">
        <v>36</v>
      </c>
      <c r="C62" s="53"/>
      <c r="D62" s="31">
        <v>504</v>
      </c>
      <c r="E62" s="32">
        <v>480</v>
      </c>
      <c r="F62" s="71">
        <v>166</v>
      </c>
      <c r="G62" s="71">
        <v>164</v>
      </c>
      <c r="H62" s="71">
        <v>467</v>
      </c>
      <c r="I62" s="71">
        <v>380</v>
      </c>
      <c r="J62" s="47">
        <f t="shared" si="1"/>
        <v>180.1956409816372</v>
      </c>
      <c r="K62" s="47">
        <f t="shared" si="24"/>
        <v>171.6148961729878</v>
      </c>
      <c r="L62" s="47">
        <f t="shared" si="25"/>
        <v>59.35015159315829</v>
      </c>
      <c r="M62" s="47">
        <f t="shared" si="26"/>
        <v>58.63508952577084</v>
      </c>
      <c r="N62" s="47">
        <f t="shared" si="27"/>
        <v>166.96699273496938</v>
      </c>
      <c r="O62" s="47">
        <f t="shared" si="28"/>
        <v>135.86179280361534</v>
      </c>
      <c r="Q62" s="58">
        <v>279696</v>
      </c>
    </row>
    <row r="63" spans="1:17" ht="14.25" customHeight="1">
      <c r="A63" s="19"/>
      <c r="B63" s="6" t="s">
        <v>44</v>
      </c>
      <c r="C63" s="53"/>
      <c r="D63" s="31">
        <v>170</v>
      </c>
      <c r="E63" s="32">
        <v>167</v>
      </c>
      <c r="F63" s="71">
        <v>91</v>
      </c>
      <c r="G63" s="71">
        <v>90</v>
      </c>
      <c r="H63" s="71">
        <v>193</v>
      </c>
      <c r="I63" s="71">
        <v>167</v>
      </c>
      <c r="J63" s="47">
        <f t="shared" si="1"/>
        <v>107.18248764248965</v>
      </c>
      <c r="K63" s="47">
        <f t="shared" si="24"/>
        <v>105.29103197821043</v>
      </c>
      <c r="L63" s="47">
        <f t="shared" si="25"/>
        <v>57.37415514980329</v>
      </c>
      <c r="M63" s="47">
        <f t="shared" si="26"/>
        <v>56.743669928376875</v>
      </c>
      <c r="N63" s="47">
        <f t="shared" si="27"/>
        <v>121.68364773529707</v>
      </c>
      <c r="O63" s="47">
        <f t="shared" si="28"/>
        <v>105.29103197821043</v>
      </c>
      <c r="Q63" s="58">
        <v>158608</v>
      </c>
    </row>
    <row r="64" spans="1:17" ht="14.25" customHeight="1">
      <c r="A64" s="19"/>
      <c r="B64" s="6" t="s">
        <v>48</v>
      </c>
      <c r="C64" s="53"/>
      <c r="D64" s="31">
        <v>298</v>
      </c>
      <c r="E64" s="32">
        <v>296</v>
      </c>
      <c r="F64" s="71">
        <v>136</v>
      </c>
      <c r="G64" s="71">
        <v>132</v>
      </c>
      <c r="H64" s="71">
        <v>376</v>
      </c>
      <c r="I64" s="71">
        <v>304</v>
      </c>
      <c r="J64" s="47">
        <f t="shared" si="1"/>
        <v>159.96135161974289</v>
      </c>
      <c r="K64" s="47">
        <f t="shared" si="24"/>
        <v>158.88778550148956</v>
      </c>
      <c r="L64" s="47">
        <f t="shared" si="25"/>
        <v>73.00249604122494</v>
      </c>
      <c r="M64" s="47">
        <f t="shared" si="26"/>
        <v>70.85536380471832</v>
      </c>
      <c r="N64" s="47">
        <f t="shared" si="27"/>
        <v>201.83043023162188</v>
      </c>
      <c r="O64" s="47">
        <f t="shared" si="28"/>
        <v>163.1820499745028</v>
      </c>
      <c r="Q64" s="58">
        <v>186295</v>
      </c>
    </row>
    <row r="65" spans="1:17" ht="14.25" customHeight="1">
      <c r="A65" s="19"/>
      <c r="B65" s="6" t="s">
        <v>45</v>
      </c>
      <c r="C65" s="53"/>
      <c r="D65" s="31">
        <v>137</v>
      </c>
      <c r="E65" s="32">
        <v>129</v>
      </c>
      <c r="F65" s="71">
        <v>98</v>
      </c>
      <c r="G65" s="71">
        <v>98</v>
      </c>
      <c r="H65" s="71">
        <v>202</v>
      </c>
      <c r="I65" s="71">
        <v>168</v>
      </c>
      <c r="J65" s="47">
        <f t="shared" si="1"/>
        <v>101.8541923780352</v>
      </c>
      <c r="K65" s="47">
        <f t="shared" si="24"/>
        <v>95.90650231216452</v>
      </c>
      <c r="L65" s="47">
        <f t="shared" si="25"/>
        <v>72.85920330691567</v>
      </c>
      <c r="M65" s="47">
        <f t="shared" si="26"/>
        <v>72.85920330691567</v>
      </c>
      <c r="N65" s="47">
        <f t="shared" si="27"/>
        <v>150.17917416323436</v>
      </c>
      <c r="O65" s="47">
        <f t="shared" si="28"/>
        <v>124.90149138328403</v>
      </c>
      <c r="Q65" s="58">
        <v>134506</v>
      </c>
    </row>
    <row r="66" spans="1:17" ht="14.25" customHeight="1">
      <c r="A66" s="19"/>
      <c r="B66" s="6" t="s">
        <v>63</v>
      </c>
      <c r="C66" s="53"/>
      <c r="D66" s="31">
        <v>328</v>
      </c>
      <c r="E66" s="32">
        <v>326</v>
      </c>
      <c r="F66" s="71">
        <v>46</v>
      </c>
      <c r="G66" s="71">
        <v>45</v>
      </c>
      <c r="H66" s="71">
        <v>116</v>
      </c>
      <c r="I66" s="71">
        <v>99</v>
      </c>
      <c r="J66" s="47">
        <f t="shared" si="1"/>
        <v>919.8496831005666</v>
      </c>
      <c r="K66" s="47">
        <f t="shared" si="24"/>
        <v>914.2408435694655</v>
      </c>
      <c r="L66" s="47">
        <f t="shared" si="25"/>
        <v>129.00330921532336</v>
      </c>
      <c r="M66" s="47">
        <f t="shared" si="26"/>
        <v>126.19888944977284</v>
      </c>
      <c r="N66" s="47">
        <f t="shared" si="27"/>
        <v>325.3126928038589</v>
      </c>
      <c r="O66" s="47">
        <f t="shared" si="28"/>
        <v>277.63755678950025</v>
      </c>
      <c r="Q66" s="58">
        <v>35658</v>
      </c>
    </row>
    <row r="67" spans="1:17" ht="14.25" customHeight="1">
      <c r="A67" s="19"/>
      <c r="B67" s="6" t="s">
        <v>42</v>
      </c>
      <c r="C67" s="53"/>
      <c r="D67" s="31">
        <v>127</v>
      </c>
      <c r="E67" s="32">
        <v>125</v>
      </c>
      <c r="F67" s="71">
        <v>81</v>
      </c>
      <c r="G67" s="71">
        <v>81</v>
      </c>
      <c r="H67" s="71">
        <v>180</v>
      </c>
      <c r="I67" s="71">
        <v>126</v>
      </c>
      <c r="J67" s="47">
        <f t="shared" si="1"/>
        <v>120.764907809781</v>
      </c>
      <c r="K67" s="47">
        <f t="shared" si="24"/>
        <v>118.86309823797345</v>
      </c>
      <c r="L67" s="47">
        <f t="shared" si="25"/>
        <v>77.02328765820678</v>
      </c>
      <c r="M67" s="47">
        <f t="shared" si="26"/>
        <v>77.02328765820678</v>
      </c>
      <c r="N67" s="47">
        <f t="shared" si="27"/>
        <v>171.16286146268175</v>
      </c>
      <c r="O67" s="47">
        <f t="shared" si="28"/>
        <v>119.8140030238772</v>
      </c>
      <c r="Q67" s="58">
        <v>105163</v>
      </c>
    </row>
    <row r="68" spans="1:17" ht="14.25" customHeight="1">
      <c r="A68" s="19"/>
      <c r="B68" s="7" t="s">
        <v>38</v>
      </c>
      <c r="C68" s="56"/>
      <c r="D68" s="33">
        <v>70</v>
      </c>
      <c r="E68" s="34">
        <v>65</v>
      </c>
      <c r="F68" s="73">
        <v>39</v>
      </c>
      <c r="G68" s="73">
        <v>39</v>
      </c>
      <c r="H68" s="73">
        <v>110</v>
      </c>
      <c r="I68" s="73">
        <v>95</v>
      </c>
      <c r="J68" s="57">
        <f t="shared" si="1"/>
        <v>78.51406523397192</v>
      </c>
      <c r="K68" s="57">
        <f t="shared" si="24"/>
        <v>72.90591771725964</v>
      </c>
      <c r="L68" s="57">
        <f t="shared" si="25"/>
        <v>43.74355063035578</v>
      </c>
      <c r="M68" s="57">
        <f t="shared" si="26"/>
        <v>43.74355063035578</v>
      </c>
      <c r="N68" s="57">
        <f t="shared" si="27"/>
        <v>123.37924536767015</v>
      </c>
      <c r="O68" s="57">
        <f t="shared" si="28"/>
        <v>106.55480281753331</v>
      </c>
      <c r="Q68" s="58">
        <v>89156</v>
      </c>
    </row>
    <row r="69" spans="1:17" ht="14.25" customHeight="1">
      <c r="A69" s="24"/>
      <c r="B69" s="6" t="s">
        <v>39</v>
      </c>
      <c r="C69" s="53"/>
      <c r="D69" s="31">
        <v>33</v>
      </c>
      <c r="E69" s="32">
        <v>31</v>
      </c>
      <c r="F69" s="71">
        <v>28</v>
      </c>
      <c r="G69" s="71">
        <v>28</v>
      </c>
      <c r="H69" s="71">
        <v>45</v>
      </c>
      <c r="I69" s="71">
        <v>40</v>
      </c>
      <c r="J69" s="47">
        <f t="shared" si="1"/>
        <v>68.07211518627005</v>
      </c>
      <c r="K69" s="47">
        <f t="shared" si="24"/>
        <v>63.94653244770824</v>
      </c>
      <c r="L69" s="47">
        <f t="shared" si="25"/>
        <v>57.75815833986551</v>
      </c>
      <c r="M69" s="47">
        <f t="shared" si="26"/>
        <v>57.75815833986551</v>
      </c>
      <c r="N69" s="47">
        <f t="shared" si="27"/>
        <v>92.82561161764099</v>
      </c>
      <c r="O69" s="47">
        <f t="shared" si="28"/>
        <v>82.51165477123644</v>
      </c>
      <c r="Q69" s="58">
        <v>48478</v>
      </c>
    </row>
    <row r="70" spans="2:17" ht="14.25" customHeight="1">
      <c r="B70" s="6" t="s">
        <v>12</v>
      </c>
      <c r="C70" s="53"/>
      <c r="D70" s="31">
        <v>396</v>
      </c>
      <c r="E70" s="32">
        <v>388</v>
      </c>
      <c r="F70" s="71">
        <v>107</v>
      </c>
      <c r="G70" s="71">
        <v>106</v>
      </c>
      <c r="H70" s="71">
        <v>366</v>
      </c>
      <c r="I70" s="71">
        <v>235</v>
      </c>
      <c r="J70" s="47">
        <f t="shared" si="1"/>
        <v>244.43991777930037</v>
      </c>
      <c r="K70" s="47">
        <f t="shared" si="24"/>
        <v>239.5017376221428</v>
      </c>
      <c r="L70" s="47">
        <f t="shared" si="25"/>
        <v>66.04815960198268</v>
      </c>
      <c r="M70" s="47">
        <f t="shared" si="26"/>
        <v>65.43088708233797</v>
      </c>
      <c r="N70" s="47">
        <f t="shared" si="27"/>
        <v>225.92174218995942</v>
      </c>
      <c r="O70" s="47">
        <f t="shared" si="28"/>
        <v>145.05904211650403</v>
      </c>
      <c r="Q70" s="58">
        <v>162003</v>
      </c>
    </row>
    <row r="71" spans="2:17" ht="14.25" customHeight="1">
      <c r="B71" s="6" t="s">
        <v>19</v>
      </c>
      <c r="C71" s="53"/>
      <c r="D71" s="31">
        <v>94</v>
      </c>
      <c r="E71" s="32">
        <v>92</v>
      </c>
      <c r="F71" s="71">
        <v>52</v>
      </c>
      <c r="G71" s="71">
        <v>52</v>
      </c>
      <c r="H71" s="71">
        <v>137</v>
      </c>
      <c r="I71" s="72">
        <v>117</v>
      </c>
      <c r="J71" s="47">
        <f t="shared" si="1"/>
        <v>108.93877409111454</v>
      </c>
      <c r="K71" s="47">
        <f t="shared" si="24"/>
        <v>106.62092783385677</v>
      </c>
      <c r="L71" s="47">
        <f t="shared" si="25"/>
        <v>60.26400268870166</v>
      </c>
      <c r="M71" s="47">
        <f t="shared" si="26"/>
        <v>60.26400268870166</v>
      </c>
      <c r="N71" s="47">
        <f t="shared" si="27"/>
        <v>158.77246862215628</v>
      </c>
      <c r="O71" s="47">
        <f t="shared" si="28"/>
        <v>135.59400604957872</v>
      </c>
      <c r="Q71" s="58">
        <v>86287</v>
      </c>
    </row>
    <row r="72" spans="1:17" ht="14.25" customHeight="1">
      <c r="A72" s="24"/>
      <c r="B72" s="6" t="s">
        <v>40</v>
      </c>
      <c r="C72" s="53"/>
      <c r="D72" s="31">
        <v>52</v>
      </c>
      <c r="E72" s="35">
        <v>48</v>
      </c>
      <c r="F72" s="74">
        <v>29</v>
      </c>
      <c r="G72" s="74">
        <v>29</v>
      </c>
      <c r="H72" s="74">
        <v>101</v>
      </c>
      <c r="I72" s="74">
        <v>56</v>
      </c>
      <c r="J72" s="47">
        <f t="shared" si="1"/>
        <v>87.35238287221355</v>
      </c>
      <c r="K72" s="47">
        <f t="shared" si="24"/>
        <v>80.63296880512019</v>
      </c>
      <c r="L72" s="47">
        <f t="shared" si="25"/>
        <v>48.71575198642678</v>
      </c>
      <c r="M72" s="47">
        <f t="shared" si="26"/>
        <v>48.71575198642678</v>
      </c>
      <c r="N72" s="47">
        <f t="shared" si="27"/>
        <v>169.66520519410707</v>
      </c>
      <c r="O72" s="47">
        <f t="shared" si="28"/>
        <v>94.07179693930689</v>
      </c>
      <c r="Q72" s="58">
        <v>59529</v>
      </c>
    </row>
    <row r="73" spans="1:17" ht="14.25" customHeight="1">
      <c r="A73" s="24"/>
      <c r="B73" s="6" t="s">
        <v>20</v>
      </c>
      <c r="C73" s="53"/>
      <c r="D73" s="31">
        <v>49</v>
      </c>
      <c r="E73" s="35">
        <v>49</v>
      </c>
      <c r="F73" s="74">
        <v>32</v>
      </c>
      <c r="G73" s="74">
        <v>32</v>
      </c>
      <c r="H73" s="74">
        <v>92</v>
      </c>
      <c r="I73" s="74">
        <v>74</v>
      </c>
      <c r="J73" s="47">
        <f t="shared" si="1"/>
        <v>65.13618780491048</v>
      </c>
      <c r="K73" s="47">
        <f t="shared" si="24"/>
        <v>65.13618780491048</v>
      </c>
      <c r="L73" s="47">
        <f t="shared" si="25"/>
        <v>42.53791856647214</v>
      </c>
      <c r="M73" s="47">
        <f t="shared" si="26"/>
        <v>42.53791856647214</v>
      </c>
      <c r="N73" s="47">
        <f t="shared" si="27"/>
        <v>122.29651587860742</v>
      </c>
      <c r="O73" s="47">
        <f t="shared" si="28"/>
        <v>98.36893668496683</v>
      </c>
      <c r="Q73" s="58">
        <v>75227</v>
      </c>
    </row>
    <row r="74" spans="1:17" ht="14.25" customHeight="1">
      <c r="A74" s="24"/>
      <c r="B74" s="6" t="s">
        <v>21</v>
      </c>
      <c r="C74" s="53"/>
      <c r="D74" s="31">
        <v>29</v>
      </c>
      <c r="E74" s="35">
        <v>27</v>
      </c>
      <c r="F74" s="74">
        <v>31</v>
      </c>
      <c r="G74" s="74">
        <v>31</v>
      </c>
      <c r="H74" s="74">
        <v>76</v>
      </c>
      <c r="I74" s="74">
        <v>58</v>
      </c>
      <c r="J74" s="47">
        <f t="shared" si="1"/>
        <v>46.71843283822535</v>
      </c>
      <c r="K74" s="47">
        <f t="shared" si="24"/>
        <v>43.49647195283049</v>
      </c>
      <c r="L74" s="47">
        <f t="shared" si="25"/>
        <v>49.9403937236202</v>
      </c>
      <c r="M74" s="47">
        <f t="shared" si="26"/>
        <v>49.9403937236202</v>
      </c>
      <c r="N74" s="47">
        <f t="shared" si="27"/>
        <v>122.43451364500434</v>
      </c>
      <c r="O74" s="47">
        <f t="shared" si="28"/>
        <v>93.4368656764507</v>
      </c>
      <c r="Q74" s="58">
        <v>62074</v>
      </c>
    </row>
    <row r="75" spans="1:17" ht="14.25" customHeight="1">
      <c r="A75" s="24"/>
      <c r="B75" s="6" t="s">
        <v>86</v>
      </c>
      <c r="C75" s="53"/>
      <c r="D75" s="31">
        <v>41</v>
      </c>
      <c r="E75" s="35">
        <v>41</v>
      </c>
      <c r="F75" s="74">
        <v>30</v>
      </c>
      <c r="G75" s="74">
        <v>30</v>
      </c>
      <c r="H75" s="74">
        <v>65</v>
      </c>
      <c r="I75" s="74">
        <v>48</v>
      </c>
      <c r="J75" s="47">
        <f t="shared" si="1"/>
        <v>70.21389550117308</v>
      </c>
      <c r="K75" s="47">
        <f t="shared" si="24"/>
        <v>70.21389550117308</v>
      </c>
      <c r="L75" s="47">
        <f t="shared" si="25"/>
        <v>51.37602109841933</v>
      </c>
      <c r="M75" s="47">
        <f t="shared" si="26"/>
        <v>51.37602109841933</v>
      </c>
      <c r="N75" s="47">
        <f t="shared" si="27"/>
        <v>111.31471237990854</v>
      </c>
      <c r="O75" s="47">
        <f t="shared" si="28"/>
        <v>82.20163375747093</v>
      </c>
      <c r="Q75" s="58">
        <v>58393</v>
      </c>
    </row>
    <row r="76" spans="1:17" ht="14.25" customHeight="1">
      <c r="A76" s="19"/>
      <c r="B76" s="6" t="s">
        <v>87</v>
      </c>
      <c r="C76" s="53"/>
      <c r="D76" s="31">
        <v>30</v>
      </c>
      <c r="E76" s="32">
        <v>29</v>
      </c>
      <c r="F76" s="71">
        <v>24</v>
      </c>
      <c r="G76" s="71">
        <v>23</v>
      </c>
      <c r="H76" s="71">
        <v>54</v>
      </c>
      <c r="I76" s="71">
        <v>49</v>
      </c>
      <c r="J76" s="47">
        <f t="shared" si="1"/>
        <v>58.21851348728896</v>
      </c>
      <c r="K76" s="47">
        <f t="shared" si="24"/>
        <v>56.277896371046</v>
      </c>
      <c r="L76" s="47">
        <f t="shared" si="25"/>
        <v>46.57481078983116</v>
      </c>
      <c r="M76" s="47">
        <f t="shared" si="26"/>
        <v>44.6341936735882</v>
      </c>
      <c r="N76" s="47">
        <f t="shared" si="27"/>
        <v>104.79332427712012</v>
      </c>
      <c r="O76" s="47">
        <f t="shared" si="28"/>
        <v>95.0902386959053</v>
      </c>
      <c r="Q76" s="58">
        <v>51530</v>
      </c>
    </row>
    <row r="77" spans="1:17" ht="14.25" customHeight="1">
      <c r="A77" s="19"/>
      <c r="B77" s="6" t="s">
        <v>88</v>
      </c>
      <c r="C77" s="53"/>
      <c r="D77" s="31">
        <v>31</v>
      </c>
      <c r="E77" s="32">
        <v>28</v>
      </c>
      <c r="F77" s="71">
        <v>23</v>
      </c>
      <c r="G77" s="71">
        <v>23</v>
      </c>
      <c r="H77" s="71">
        <v>42</v>
      </c>
      <c r="I77" s="71">
        <v>38</v>
      </c>
      <c r="J77" s="47">
        <f t="shared" si="1"/>
        <v>72.0327167952412</v>
      </c>
      <c r="K77" s="47">
        <f t="shared" si="24"/>
        <v>65.06180871828238</v>
      </c>
      <c r="L77" s="47">
        <f t="shared" si="25"/>
        <v>53.44362859001766</v>
      </c>
      <c r="M77" s="47">
        <f t="shared" si="26"/>
        <v>53.44362859001766</v>
      </c>
      <c r="N77" s="47">
        <f t="shared" si="27"/>
        <v>97.59271307742355</v>
      </c>
      <c r="O77" s="47">
        <f t="shared" si="28"/>
        <v>88.29816897481177</v>
      </c>
      <c r="Q77" s="58">
        <v>43036</v>
      </c>
    </row>
    <row r="78" spans="1:17" ht="14.25" customHeight="1">
      <c r="A78" s="19"/>
      <c r="B78" s="6" t="s">
        <v>89</v>
      </c>
      <c r="C78" s="53"/>
      <c r="D78" s="31">
        <v>48</v>
      </c>
      <c r="E78" s="32">
        <v>45</v>
      </c>
      <c r="F78" s="71">
        <v>31</v>
      </c>
      <c r="G78" s="71">
        <v>30</v>
      </c>
      <c r="H78" s="71">
        <v>45</v>
      </c>
      <c r="I78" s="71">
        <v>38</v>
      </c>
      <c r="J78" s="47">
        <f aca="true" t="shared" si="29" ref="J78:J101">D78/$Q78*100000</f>
        <v>117.01608971233546</v>
      </c>
      <c r="K78" s="47">
        <f t="shared" si="24"/>
        <v>109.70258410531449</v>
      </c>
      <c r="L78" s="47">
        <f t="shared" si="25"/>
        <v>75.57289127254998</v>
      </c>
      <c r="M78" s="47">
        <f t="shared" si="26"/>
        <v>73.13505607020966</v>
      </c>
      <c r="N78" s="47">
        <f t="shared" si="27"/>
        <v>109.70258410531449</v>
      </c>
      <c r="O78" s="47">
        <f t="shared" si="28"/>
        <v>92.63773768893223</v>
      </c>
      <c r="Q78" s="58">
        <v>41020</v>
      </c>
    </row>
    <row r="79" spans="1:17" ht="14.25" customHeight="1">
      <c r="A79" s="19"/>
      <c r="B79" s="6" t="s">
        <v>90</v>
      </c>
      <c r="C79" s="53"/>
      <c r="D79" s="31">
        <v>97</v>
      </c>
      <c r="E79" s="32">
        <v>93</v>
      </c>
      <c r="F79" s="71">
        <v>55</v>
      </c>
      <c r="G79" s="71">
        <v>55</v>
      </c>
      <c r="H79" s="71">
        <v>93</v>
      </c>
      <c r="I79" s="71">
        <v>79</v>
      </c>
      <c r="J79" s="47">
        <f t="shared" si="29"/>
        <v>115.20053206018932</v>
      </c>
      <c r="K79" s="47">
        <f t="shared" si="24"/>
        <v>110.44999465564543</v>
      </c>
      <c r="L79" s="47">
        <f t="shared" si="25"/>
        <v>65.31988931247848</v>
      </c>
      <c r="M79" s="47">
        <f t="shared" si="26"/>
        <v>65.31988931247848</v>
      </c>
      <c r="N79" s="47">
        <f t="shared" si="27"/>
        <v>110.44999465564543</v>
      </c>
      <c r="O79" s="47">
        <f t="shared" si="28"/>
        <v>93.82311373974181</v>
      </c>
      <c r="Q79" s="58">
        <v>84201</v>
      </c>
    </row>
    <row r="80" spans="1:17" ht="14.25" customHeight="1">
      <c r="A80" s="19"/>
      <c r="B80" s="6" t="s">
        <v>91</v>
      </c>
      <c r="C80" s="53"/>
      <c r="D80" s="31">
        <v>61</v>
      </c>
      <c r="E80" s="32">
        <v>56</v>
      </c>
      <c r="F80" s="71">
        <v>30</v>
      </c>
      <c r="G80" s="71">
        <v>28</v>
      </c>
      <c r="H80" s="71">
        <v>98</v>
      </c>
      <c r="I80" s="71">
        <v>52</v>
      </c>
      <c r="J80" s="47">
        <f t="shared" si="29"/>
        <v>106.619125024033</v>
      </c>
      <c r="K80" s="47">
        <f t="shared" si="24"/>
        <v>97.87985248107948</v>
      </c>
      <c r="L80" s="47">
        <f t="shared" si="25"/>
        <v>52.435635257721145</v>
      </c>
      <c r="M80" s="47">
        <f t="shared" si="26"/>
        <v>48.93992624053974</v>
      </c>
      <c r="N80" s="47">
        <f t="shared" si="27"/>
        <v>171.28974184188908</v>
      </c>
      <c r="O80" s="47">
        <f t="shared" si="28"/>
        <v>90.88843444671666</v>
      </c>
      <c r="Q80" s="58">
        <v>57213</v>
      </c>
    </row>
    <row r="81" spans="1:17" ht="14.25" customHeight="1">
      <c r="A81" s="19"/>
      <c r="B81" s="6" t="s">
        <v>92</v>
      </c>
      <c r="C81" s="53"/>
      <c r="D81" s="31">
        <v>36</v>
      </c>
      <c r="E81" s="32">
        <v>36</v>
      </c>
      <c r="F81" s="71">
        <v>21</v>
      </c>
      <c r="G81" s="71">
        <v>20</v>
      </c>
      <c r="H81" s="71">
        <v>58</v>
      </c>
      <c r="I81" s="71">
        <v>50</v>
      </c>
      <c r="J81" s="47">
        <f t="shared" si="29"/>
        <v>87.13753207145277</v>
      </c>
      <c r="K81" s="47">
        <f t="shared" si="24"/>
        <v>87.13753207145277</v>
      </c>
      <c r="L81" s="47">
        <f t="shared" si="25"/>
        <v>50.830227041680786</v>
      </c>
      <c r="M81" s="47">
        <f t="shared" si="26"/>
        <v>48.40974003969598</v>
      </c>
      <c r="N81" s="47">
        <f t="shared" si="27"/>
        <v>140.38824611511836</v>
      </c>
      <c r="O81" s="47">
        <f t="shared" si="28"/>
        <v>121.02435009923997</v>
      </c>
      <c r="Q81" s="58">
        <v>41314</v>
      </c>
    </row>
    <row r="82" spans="1:17" ht="14.25" customHeight="1">
      <c r="A82" s="19"/>
      <c r="B82" s="6" t="s">
        <v>95</v>
      </c>
      <c r="C82" s="53"/>
      <c r="D82" s="31">
        <v>11</v>
      </c>
      <c r="E82" s="32">
        <v>11</v>
      </c>
      <c r="F82" s="71">
        <v>11</v>
      </c>
      <c r="G82" s="71">
        <v>11</v>
      </c>
      <c r="H82" s="71">
        <v>24</v>
      </c>
      <c r="I82" s="71">
        <v>20</v>
      </c>
      <c r="J82" s="47">
        <f t="shared" si="29"/>
        <v>51.53914632432179</v>
      </c>
      <c r="K82" s="47">
        <f t="shared" si="24"/>
        <v>51.53914632432179</v>
      </c>
      <c r="L82" s="47">
        <f t="shared" si="25"/>
        <v>51.53914632432179</v>
      </c>
      <c r="M82" s="47">
        <f t="shared" si="26"/>
        <v>51.53914632432179</v>
      </c>
      <c r="N82" s="47">
        <f t="shared" si="27"/>
        <v>112.449046525793</v>
      </c>
      <c r="O82" s="47">
        <f t="shared" si="28"/>
        <v>93.70753877149416</v>
      </c>
      <c r="Q82" s="58">
        <v>21343</v>
      </c>
    </row>
    <row r="83" spans="1:17" ht="14.25" customHeight="1">
      <c r="A83" s="19"/>
      <c r="B83" s="6" t="s">
        <v>22</v>
      </c>
      <c r="C83" s="53"/>
      <c r="D83" s="31">
        <v>179</v>
      </c>
      <c r="E83" s="32">
        <v>179</v>
      </c>
      <c r="F83" s="71">
        <v>8</v>
      </c>
      <c r="G83" s="71">
        <v>8</v>
      </c>
      <c r="H83" s="71">
        <v>51</v>
      </c>
      <c r="I83" s="71">
        <v>50</v>
      </c>
      <c r="J83" s="47">
        <f t="shared" si="29"/>
        <v>1322.8881826915972</v>
      </c>
      <c r="K83" s="47">
        <f t="shared" si="24"/>
        <v>1322.8881826915972</v>
      </c>
      <c r="L83" s="47">
        <f t="shared" si="25"/>
        <v>59.123494198507125</v>
      </c>
      <c r="M83" s="47">
        <f t="shared" si="26"/>
        <v>59.123494198507125</v>
      </c>
      <c r="N83" s="47">
        <f t="shared" si="27"/>
        <v>376.912275515483</v>
      </c>
      <c r="O83" s="47">
        <f t="shared" si="28"/>
        <v>369.5218387406696</v>
      </c>
      <c r="Q83" s="58">
        <v>13531</v>
      </c>
    </row>
    <row r="84" spans="1:17" ht="14.25" customHeight="1">
      <c r="A84" s="19"/>
      <c r="B84" s="6" t="s">
        <v>23</v>
      </c>
      <c r="C84" s="53"/>
      <c r="D84" s="31">
        <v>3</v>
      </c>
      <c r="E84" s="32">
        <v>3</v>
      </c>
      <c r="F84" s="75">
        <v>0</v>
      </c>
      <c r="G84" s="75">
        <v>0</v>
      </c>
      <c r="H84" s="71">
        <v>8</v>
      </c>
      <c r="I84" s="71">
        <v>6</v>
      </c>
      <c r="J84" s="47">
        <f t="shared" si="29"/>
        <v>32.94169320303064</v>
      </c>
      <c r="K84" s="47">
        <f t="shared" si="24"/>
        <v>32.94169320303064</v>
      </c>
      <c r="L84" s="47">
        <f t="shared" si="25"/>
        <v>0</v>
      </c>
      <c r="M84" s="47">
        <f t="shared" si="26"/>
        <v>0</v>
      </c>
      <c r="N84" s="47">
        <f t="shared" si="27"/>
        <v>87.8445152080817</v>
      </c>
      <c r="O84" s="47">
        <f t="shared" si="28"/>
        <v>65.88338640606128</v>
      </c>
      <c r="Q84" s="58">
        <v>9107</v>
      </c>
    </row>
    <row r="85" spans="1:17" ht="14.25" customHeight="1">
      <c r="A85" s="19"/>
      <c r="B85" s="6" t="s">
        <v>24</v>
      </c>
      <c r="C85" s="53"/>
      <c r="D85" s="31">
        <v>10</v>
      </c>
      <c r="E85" s="32">
        <v>10</v>
      </c>
      <c r="F85" s="71">
        <v>13</v>
      </c>
      <c r="G85" s="71">
        <v>13</v>
      </c>
      <c r="H85" s="71">
        <v>23</v>
      </c>
      <c r="I85" s="71">
        <v>20</v>
      </c>
      <c r="J85" s="47">
        <f t="shared" si="29"/>
        <v>42.92950974499871</v>
      </c>
      <c r="K85" s="47">
        <f t="shared" si="24"/>
        <v>42.92950974499871</v>
      </c>
      <c r="L85" s="47">
        <f t="shared" si="25"/>
        <v>55.80836266849832</v>
      </c>
      <c r="M85" s="47">
        <f t="shared" si="26"/>
        <v>55.80836266849832</v>
      </c>
      <c r="N85" s="47">
        <f t="shared" si="27"/>
        <v>98.73787241349704</v>
      </c>
      <c r="O85" s="47">
        <f t="shared" si="28"/>
        <v>85.85901948999742</v>
      </c>
      <c r="Q85" s="58">
        <v>23294</v>
      </c>
    </row>
    <row r="86" spans="1:17" ht="14.25" customHeight="1">
      <c r="A86" s="19"/>
      <c r="B86" s="6" t="s">
        <v>50</v>
      </c>
      <c r="C86" s="53"/>
      <c r="D86" s="31">
        <v>5</v>
      </c>
      <c r="E86" s="32">
        <v>5</v>
      </c>
      <c r="F86" s="71">
        <v>2</v>
      </c>
      <c r="G86" s="71">
        <v>2</v>
      </c>
      <c r="H86" s="71">
        <v>11</v>
      </c>
      <c r="I86" s="71">
        <v>11</v>
      </c>
      <c r="J86" s="47">
        <f t="shared" si="29"/>
        <v>75.47169811320754</v>
      </c>
      <c r="K86" s="47">
        <f t="shared" si="24"/>
        <v>75.47169811320754</v>
      </c>
      <c r="L86" s="47">
        <f t="shared" si="25"/>
        <v>30.18867924528302</v>
      </c>
      <c r="M86" s="47">
        <f t="shared" si="26"/>
        <v>30.18867924528302</v>
      </c>
      <c r="N86" s="47">
        <f t="shared" si="27"/>
        <v>166.0377358490566</v>
      </c>
      <c r="O86" s="47">
        <f t="shared" si="28"/>
        <v>166.0377358490566</v>
      </c>
      <c r="Q86" s="58">
        <v>6625</v>
      </c>
    </row>
    <row r="87" spans="1:17" ht="14.25" customHeight="1">
      <c r="A87" s="19"/>
      <c r="B87" s="6" t="s">
        <v>51</v>
      </c>
      <c r="C87" s="53"/>
      <c r="D87" s="31">
        <v>15</v>
      </c>
      <c r="E87" s="32">
        <v>15</v>
      </c>
      <c r="F87" s="71">
        <v>8</v>
      </c>
      <c r="G87" s="71">
        <v>8</v>
      </c>
      <c r="H87" s="71">
        <v>28</v>
      </c>
      <c r="I87" s="71">
        <v>17</v>
      </c>
      <c r="J87" s="47">
        <f t="shared" si="29"/>
        <v>91.93429762196617</v>
      </c>
      <c r="K87" s="47">
        <f t="shared" si="24"/>
        <v>91.93429762196617</v>
      </c>
      <c r="L87" s="47">
        <f t="shared" si="25"/>
        <v>49.031625398381955</v>
      </c>
      <c r="M87" s="47">
        <f t="shared" si="26"/>
        <v>49.031625398381955</v>
      </c>
      <c r="N87" s="47">
        <f t="shared" si="27"/>
        <v>171.61068889433685</v>
      </c>
      <c r="O87" s="47">
        <f t="shared" si="28"/>
        <v>104.19220397156167</v>
      </c>
      <c r="Q87" s="58">
        <v>16316</v>
      </c>
    </row>
    <row r="88" spans="1:17" ht="14.25" customHeight="1">
      <c r="A88" s="19"/>
      <c r="B88" s="6" t="s">
        <v>52</v>
      </c>
      <c r="C88" s="53"/>
      <c r="D88" s="31">
        <v>8</v>
      </c>
      <c r="E88" s="32">
        <v>8</v>
      </c>
      <c r="F88" s="71">
        <v>8</v>
      </c>
      <c r="G88" s="71">
        <v>8</v>
      </c>
      <c r="H88" s="71">
        <v>8</v>
      </c>
      <c r="I88" s="71">
        <v>5</v>
      </c>
      <c r="J88" s="47">
        <f t="shared" si="29"/>
        <v>51.50325114272839</v>
      </c>
      <c r="K88" s="47">
        <f t="shared" si="24"/>
        <v>51.50325114272839</v>
      </c>
      <c r="L88" s="47">
        <f t="shared" si="25"/>
        <v>51.50325114272839</v>
      </c>
      <c r="M88" s="47">
        <f t="shared" si="26"/>
        <v>51.50325114272839</v>
      </c>
      <c r="N88" s="47">
        <f t="shared" si="27"/>
        <v>51.50325114272839</v>
      </c>
      <c r="O88" s="47">
        <f t="shared" si="28"/>
        <v>32.18953196420524</v>
      </c>
      <c r="Q88" s="58">
        <v>15533</v>
      </c>
    </row>
    <row r="89" spans="1:17" ht="14.25" customHeight="1">
      <c r="A89" s="19"/>
      <c r="B89" s="6" t="s">
        <v>58</v>
      </c>
      <c r="C89" s="53"/>
      <c r="D89" s="31">
        <v>48</v>
      </c>
      <c r="E89" s="32">
        <v>48</v>
      </c>
      <c r="F89" s="71">
        <v>28</v>
      </c>
      <c r="G89" s="71">
        <v>28</v>
      </c>
      <c r="H89" s="71">
        <v>70</v>
      </c>
      <c r="I89" s="71">
        <v>55</v>
      </c>
      <c r="J89" s="47">
        <f t="shared" si="29"/>
        <v>96.02688752850798</v>
      </c>
      <c r="K89" s="47">
        <f t="shared" si="24"/>
        <v>96.02688752850798</v>
      </c>
      <c r="L89" s="47">
        <f t="shared" si="25"/>
        <v>56.015684391629655</v>
      </c>
      <c r="M89" s="47">
        <f t="shared" si="26"/>
        <v>56.015684391629655</v>
      </c>
      <c r="N89" s="47">
        <f t="shared" si="27"/>
        <v>140.03921097907414</v>
      </c>
      <c r="O89" s="47">
        <f t="shared" si="28"/>
        <v>110.03080862641539</v>
      </c>
      <c r="Q89" s="58">
        <v>49986</v>
      </c>
    </row>
    <row r="90" spans="1:17" ht="14.25" customHeight="1">
      <c r="A90" s="19"/>
      <c r="B90" s="6" t="s">
        <v>59</v>
      </c>
      <c r="C90" s="53"/>
      <c r="D90" s="31">
        <v>10</v>
      </c>
      <c r="E90" s="32">
        <v>10</v>
      </c>
      <c r="F90" s="71">
        <v>9</v>
      </c>
      <c r="G90" s="71">
        <v>9</v>
      </c>
      <c r="H90" s="71">
        <v>15</v>
      </c>
      <c r="I90" s="71">
        <v>11</v>
      </c>
      <c r="J90" s="47">
        <f t="shared" si="29"/>
        <v>54.957133435919985</v>
      </c>
      <c r="K90" s="47">
        <f t="shared" si="24"/>
        <v>54.957133435919985</v>
      </c>
      <c r="L90" s="47">
        <f t="shared" si="25"/>
        <v>49.461420092327984</v>
      </c>
      <c r="M90" s="47">
        <f t="shared" si="26"/>
        <v>49.461420092327984</v>
      </c>
      <c r="N90" s="47">
        <f t="shared" si="27"/>
        <v>82.43570015387998</v>
      </c>
      <c r="O90" s="47">
        <f t="shared" si="28"/>
        <v>60.45284677951198</v>
      </c>
      <c r="Q90" s="58">
        <v>18196</v>
      </c>
    </row>
    <row r="91" spans="1:17" ht="14.25" customHeight="1">
      <c r="A91" s="19"/>
      <c r="B91" s="6" t="s">
        <v>60</v>
      </c>
      <c r="C91" s="53"/>
      <c r="D91" s="31">
        <v>10</v>
      </c>
      <c r="E91" s="32">
        <v>9</v>
      </c>
      <c r="F91" s="71">
        <v>8</v>
      </c>
      <c r="G91" s="71">
        <v>8</v>
      </c>
      <c r="H91" s="71">
        <v>11</v>
      </c>
      <c r="I91" s="71">
        <v>9</v>
      </c>
      <c r="J91" s="47">
        <f t="shared" si="29"/>
        <v>122.44398187829069</v>
      </c>
      <c r="K91" s="47">
        <f t="shared" si="24"/>
        <v>110.19958369046161</v>
      </c>
      <c r="L91" s="47">
        <f t="shared" si="25"/>
        <v>97.95518550263255</v>
      </c>
      <c r="M91" s="47">
        <f t="shared" si="26"/>
        <v>97.95518550263255</v>
      </c>
      <c r="N91" s="47">
        <f t="shared" si="27"/>
        <v>134.68838006611975</v>
      </c>
      <c r="O91" s="47">
        <f t="shared" si="28"/>
        <v>110.19958369046161</v>
      </c>
      <c r="Q91" s="58">
        <v>8167</v>
      </c>
    </row>
    <row r="92" spans="1:17" ht="14.25" customHeight="1">
      <c r="A92" s="19"/>
      <c r="B92" s="6" t="s">
        <v>93</v>
      </c>
      <c r="C92" s="53"/>
      <c r="D92" s="31">
        <v>16</v>
      </c>
      <c r="E92" s="32">
        <v>16</v>
      </c>
      <c r="F92" s="71">
        <v>15</v>
      </c>
      <c r="G92" s="71">
        <v>15</v>
      </c>
      <c r="H92" s="71">
        <v>31</v>
      </c>
      <c r="I92" s="71">
        <v>24</v>
      </c>
      <c r="J92" s="47">
        <f t="shared" si="29"/>
        <v>63.32119677061897</v>
      </c>
      <c r="K92" s="47">
        <f t="shared" si="24"/>
        <v>63.32119677061897</v>
      </c>
      <c r="L92" s="47">
        <f t="shared" si="25"/>
        <v>59.363621972455284</v>
      </c>
      <c r="M92" s="47">
        <f t="shared" si="26"/>
        <v>59.363621972455284</v>
      </c>
      <c r="N92" s="47">
        <f t="shared" si="27"/>
        <v>122.68481874307423</v>
      </c>
      <c r="O92" s="47">
        <f t="shared" si="28"/>
        <v>94.98179515592844</v>
      </c>
      <c r="Q92" s="58">
        <v>25268</v>
      </c>
    </row>
    <row r="93" spans="1:17" ht="14.25" customHeight="1">
      <c r="A93" s="19"/>
      <c r="B93" s="6" t="s">
        <v>26</v>
      </c>
      <c r="C93" s="53"/>
      <c r="D93" s="31">
        <v>8</v>
      </c>
      <c r="E93" s="32">
        <v>8</v>
      </c>
      <c r="F93" s="71">
        <v>11</v>
      </c>
      <c r="G93" s="71">
        <v>11</v>
      </c>
      <c r="H93" s="71">
        <v>16</v>
      </c>
      <c r="I93" s="71">
        <v>15</v>
      </c>
      <c r="J93" s="47">
        <f t="shared" si="29"/>
        <v>67.19865602687946</v>
      </c>
      <c r="K93" s="47">
        <f t="shared" si="24"/>
        <v>67.19865602687946</v>
      </c>
      <c r="L93" s="47">
        <f t="shared" si="25"/>
        <v>92.39815203695926</v>
      </c>
      <c r="M93" s="47">
        <f t="shared" si="26"/>
        <v>92.39815203695926</v>
      </c>
      <c r="N93" s="47">
        <f t="shared" si="27"/>
        <v>134.39731205375892</v>
      </c>
      <c r="O93" s="47">
        <f t="shared" si="28"/>
        <v>125.997480050399</v>
      </c>
      <c r="Q93" s="58">
        <v>11905</v>
      </c>
    </row>
    <row r="94" spans="1:17" ht="14.25" customHeight="1">
      <c r="A94" s="19"/>
      <c r="B94" s="6" t="s">
        <v>27</v>
      </c>
      <c r="C94" s="53"/>
      <c r="D94" s="31">
        <v>2</v>
      </c>
      <c r="E94" s="32">
        <v>2</v>
      </c>
      <c r="F94" s="71">
        <v>1</v>
      </c>
      <c r="G94" s="71">
        <v>1</v>
      </c>
      <c r="H94" s="71">
        <v>3</v>
      </c>
      <c r="I94" s="71">
        <v>3</v>
      </c>
      <c r="J94" s="47">
        <f t="shared" si="29"/>
        <v>26.493575307987815</v>
      </c>
      <c r="K94" s="47">
        <f t="shared" si="24"/>
        <v>26.493575307987815</v>
      </c>
      <c r="L94" s="47">
        <f t="shared" si="25"/>
        <v>13.246787653993907</v>
      </c>
      <c r="M94" s="47">
        <f t="shared" si="26"/>
        <v>13.246787653993907</v>
      </c>
      <c r="N94" s="47">
        <f t="shared" si="27"/>
        <v>39.74036296198172</v>
      </c>
      <c r="O94" s="47">
        <f t="shared" si="28"/>
        <v>39.74036296198172</v>
      </c>
      <c r="Q94" s="58">
        <v>7549</v>
      </c>
    </row>
    <row r="95" spans="1:17" ht="14.25" customHeight="1">
      <c r="A95" s="19"/>
      <c r="B95" s="6" t="s">
        <v>28</v>
      </c>
      <c r="C95" s="53"/>
      <c r="D95" s="31">
        <v>3</v>
      </c>
      <c r="E95" s="32">
        <v>3</v>
      </c>
      <c r="F95" s="71">
        <v>5</v>
      </c>
      <c r="G95" s="71">
        <v>5</v>
      </c>
      <c r="H95" s="71">
        <v>7</v>
      </c>
      <c r="I95" s="71">
        <v>4</v>
      </c>
      <c r="J95" s="47">
        <f t="shared" si="29"/>
        <v>20.539504313295904</v>
      </c>
      <c r="K95" s="47">
        <f t="shared" si="24"/>
        <v>20.539504313295904</v>
      </c>
      <c r="L95" s="47">
        <f t="shared" si="25"/>
        <v>34.23250718882651</v>
      </c>
      <c r="M95" s="47">
        <f t="shared" si="26"/>
        <v>34.23250718882651</v>
      </c>
      <c r="N95" s="47">
        <f t="shared" si="27"/>
        <v>47.92551006435711</v>
      </c>
      <c r="O95" s="47">
        <f t="shared" si="28"/>
        <v>27.386005751061205</v>
      </c>
      <c r="Q95" s="58">
        <v>14606</v>
      </c>
    </row>
    <row r="96" spans="1:17" ht="14.25" customHeight="1">
      <c r="A96" s="19"/>
      <c r="B96" s="6" t="s">
        <v>29</v>
      </c>
      <c r="C96" s="53"/>
      <c r="D96" s="31">
        <v>7</v>
      </c>
      <c r="E96" s="32">
        <v>7</v>
      </c>
      <c r="F96" s="71">
        <v>6</v>
      </c>
      <c r="G96" s="71">
        <v>6</v>
      </c>
      <c r="H96" s="71">
        <v>10</v>
      </c>
      <c r="I96" s="71">
        <v>9</v>
      </c>
      <c r="J96" s="47">
        <f t="shared" si="29"/>
        <v>56.13472333600642</v>
      </c>
      <c r="K96" s="47">
        <f t="shared" si="24"/>
        <v>56.13472333600642</v>
      </c>
      <c r="L96" s="47">
        <f t="shared" si="25"/>
        <v>48.115477145148354</v>
      </c>
      <c r="M96" s="47">
        <f t="shared" si="26"/>
        <v>48.115477145148354</v>
      </c>
      <c r="N96" s="47">
        <f t="shared" si="27"/>
        <v>80.1924619085806</v>
      </c>
      <c r="O96" s="47">
        <f t="shared" si="28"/>
        <v>72.17321571772253</v>
      </c>
      <c r="Q96" s="58">
        <v>12470</v>
      </c>
    </row>
    <row r="97" spans="1:17" ht="14.25" customHeight="1">
      <c r="A97" s="19"/>
      <c r="B97" s="6" t="s">
        <v>30</v>
      </c>
      <c r="C97" s="53"/>
      <c r="D97" s="31">
        <v>9</v>
      </c>
      <c r="E97" s="32">
        <v>9</v>
      </c>
      <c r="F97" s="71">
        <v>1</v>
      </c>
      <c r="G97" s="71">
        <v>1</v>
      </c>
      <c r="H97" s="71">
        <v>8</v>
      </c>
      <c r="I97" s="71">
        <v>8</v>
      </c>
      <c r="J97" s="47">
        <f t="shared" si="29"/>
        <v>108.84024670455919</v>
      </c>
      <c r="K97" s="47">
        <f t="shared" si="24"/>
        <v>108.84024670455919</v>
      </c>
      <c r="L97" s="47">
        <f t="shared" si="25"/>
        <v>12.093360744951022</v>
      </c>
      <c r="M97" s="47">
        <f t="shared" si="26"/>
        <v>12.093360744951022</v>
      </c>
      <c r="N97" s="47">
        <f t="shared" si="27"/>
        <v>96.74688595960818</v>
      </c>
      <c r="O97" s="47">
        <f t="shared" si="28"/>
        <v>96.74688595960818</v>
      </c>
      <c r="Q97" s="58">
        <v>8269</v>
      </c>
    </row>
    <row r="98" spans="1:17" ht="14.25" customHeight="1">
      <c r="A98" s="19"/>
      <c r="B98" s="6" t="s">
        <v>31</v>
      </c>
      <c r="C98" s="53"/>
      <c r="D98" s="31">
        <v>4</v>
      </c>
      <c r="E98" s="32">
        <v>4</v>
      </c>
      <c r="F98" s="71">
        <v>5</v>
      </c>
      <c r="G98" s="71">
        <v>5</v>
      </c>
      <c r="H98" s="71">
        <v>6</v>
      </c>
      <c r="I98" s="71">
        <v>6</v>
      </c>
      <c r="J98" s="47">
        <f t="shared" si="29"/>
        <v>42.67121826328142</v>
      </c>
      <c r="K98" s="47">
        <f t="shared" si="24"/>
        <v>42.67121826328142</v>
      </c>
      <c r="L98" s="47">
        <f t="shared" si="25"/>
        <v>53.33902282910177</v>
      </c>
      <c r="M98" s="47">
        <f t="shared" si="26"/>
        <v>53.33902282910177</v>
      </c>
      <c r="N98" s="47">
        <f t="shared" si="27"/>
        <v>64.00682739492213</v>
      </c>
      <c r="O98" s="47">
        <f t="shared" si="28"/>
        <v>64.00682739492213</v>
      </c>
      <c r="Q98" s="58">
        <v>9374</v>
      </c>
    </row>
    <row r="99" spans="1:17" ht="14.25" customHeight="1">
      <c r="A99" s="19"/>
      <c r="B99" s="6" t="s">
        <v>33</v>
      </c>
      <c r="C99" s="53"/>
      <c r="D99" s="31">
        <v>17</v>
      </c>
      <c r="E99" s="32">
        <v>17</v>
      </c>
      <c r="F99" s="71">
        <v>5</v>
      </c>
      <c r="G99" s="71">
        <v>5</v>
      </c>
      <c r="H99" s="71">
        <v>21</v>
      </c>
      <c r="I99" s="71">
        <v>17</v>
      </c>
      <c r="J99" s="47">
        <f t="shared" si="29"/>
        <v>153.1393568147014</v>
      </c>
      <c r="K99" s="47">
        <f t="shared" si="24"/>
        <v>153.1393568147014</v>
      </c>
      <c r="L99" s="47">
        <f t="shared" si="25"/>
        <v>45.04098729844158</v>
      </c>
      <c r="M99" s="47">
        <f t="shared" si="26"/>
        <v>45.04098729844158</v>
      </c>
      <c r="N99" s="47">
        <f t="shared" si="27"/>
        <v>189.17214665345466</v>
      </c>
      <c r="O99" s="47">
        <f t="shared" si="28"/>
        <v>153.1393568147014</v>
      </c>
      <c r="Q99" s="58">
        <v>11101</v>
      </c>
    </row>
    <row r="100" spans="1:17" ht="14.25" customHeight="1">
      <c r="A100" s="19"/>
      <c r="B100" s="6" t="s">
        <v>34</v>
      </c>
      <c r="C100" s="53"/>
      <c r="D100" s="31">
        <v>3</v>
      </c>
      <c r="E100" s="32">
        <v>3</v>
      </c>
      <c r="F100" s="71">
        <v>5</v>
      </c>
      <c r="G100" s="71">
        <v>5</v>
      </c>
      <c r="H100" s="71">
        <v>9</v>
      </c>
      <c r="I100" s="71">
        <v>4</v>
      </c>
      <c r="J100" s="47">
        <f t="shared" si="29"/>
        <v>38.50596842510589</v>
      </c>
      <c r="K100" s="47">
        <f t="shared" si="24"/>
        <v>38.50596842510589</v>
      </c>
      <c r="L100" s="47">
        <f t="shared" si="25"/>
        <v>64.17661404184315</v>
      </c>
      <c r="M100" s="47">
        <f t="shared" si="26"/>
        <v>64.17661404184315</v>
      </c>
      <c r="N100" s="47">
        <f t="shared" si="27"/>
        <v>115.51790527531767</v>
      </c>
      <c r="O100" s="47">
        <f t="shared" si="28"/>
        <v>51.341291233474514</v>
      </c>
      <c r="Q100" s="58">
        <v>7791</v>
      </c>
    </row>
    <row r="101" spans="1:17" ht="14.25" customHeight="1" thickBot="1">
      <c r="A101" s="20"/>
      <c r="B101" s="7" t="s">
        <v>64</v>
      </c>
      <c r="C101" s="56"/>
      <c r="D101" s="33">
        <v>7</v>
      </c>
      <c r="E101" s="33">
        <v>7</v>
      </c>
      <c r="F101" s="76">
        <v>6</v>
      </c>
      <c r="G101" s="76">
        <v>5</v>
      </c>
      <c r="H101" s="76">
        <v>13</v>
      </c>
      <c r="I101" s="76">
        <v>12</v>
      </c>
      <c r="J101" s="48">
        <f t="shared" si="29"/>
        <v>75.60211685927206</v>
      </c>
      <c r="K101" s="48">
        <f t="shared" si="24"/>
        <v>75.60211685927206</v>
      </c>
      <c r="L101" s="48">
        <f t="shared" si="25"/>
        <v>64.80181445080463</v>
      </c>
      <c r="M101" s="48">
        <f t="shared" si="26"/>
        <v>54.00151204233718</v>
      </c>
      <c r="N101" s="48">
        <f t="shared" si="27"/>
        <v>140.40393131007667</v>
      </c>
      <c r="O101" s="48">
        <f t="shared" si="28"/>
        <v>129.60362890160926</v>
      </c>
      <c r="Q101" s="59">
        <v>9259</v>
      </c>
    </row>
  </sheetData>
  <mergeCells count="14">
    <mergeCell ref="J7:J9"/>
    <mergeCell ref="L7:L9"/>
    <mergeCell ref="N7:N9"/>
    <mergeCell ref="D5:I5"/>
    <mergeCell ref="J5:O5"/>
    <mergeCell ref="J6:K6"/>
    <mergeCell ref="L6:M6"/>
    <mergeCell ref="N6:O6"/>
    <mergeCell ref="D7:D9"/>
    <mergeCell ref="F7:F9"/>
    <mergeCell ref="H7:H9"/>
    <mergeCell ref="D6:E6"/>
    <mergeCell ref="F6:G6"/>
    <mergeCell ref="H6:I6"/>
  </mergeCells>
  <printOptions/>
  <pageMargins left="1.02" right="0.75" top="0.57" bottom="0.46" header="0.512" footer="0.512"/>
  <pageSetup horizontalDpi="600" verticalDpi="600" orientation="portrait" paperSize="9" scale="86" r:id="rId1"/>
  <rowBreaks count="1" manualBreakCount="1">
    <brk id="68" min="1" max="14" man="1"/>
  </rowBreaks>
  <ignoredErrors>
    <ignoredError sqref="D24:I25 D35:I38 D29:D34 D27 E27:I27 E29:I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 </cp:lastModifiedBy>
  <cp:lastPrinted>2009-12-17T05:29:11Z</cp:lastPrinted>
  <dcterms:created xsi:type="dcterms:W3CDTF">2002-01-04T04:22:51Z</dcterms:created>
  <dcterms:modified xsi:type="dcterms:W3CDTF">2010-10-04T07:35:27Z</dcterms:modified>
  <cp:category/>
  <cp:version/>
  <cp:contentType/>
  <cp:contentStatus/>
</cp:coreProperties>
</file>