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５表-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<sst xmlns="http://schemas.openxmlformats.org/spreadsheetml/2006/main" count="53" uniqueCount="45">
  <si>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その他の業務の従事者</t>
  </si>
  <si>
    <t>無職の者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</si>
  <si>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</si>
  <si>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</si>
  <si>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</si>
  <si>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</si>
  <si>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</si>
  <si>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</si>
  <si>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</si>
  <si>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</si>
  <si>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</si>
  <si>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</si>
  <si>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その他の者</t>
  </si>
  <si>
    <t xml:space="preserve">  不  　　詳</t>
  </si>
  <si>
    <t>（％）</t>
  </si>
  <si>
    <t>－</t>
  </si>
  <si>
    <t>…</t>
  </si>
  <si>
    <t>人口</t>
  </si>
  <si>
    <t>…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</si>
  <si>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</si>
  <si>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</si>
  <si>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</si>
  <si>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</si>
  <si>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</si>
  <si>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</si>
  <si>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</si>
  <si>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</si>
  <si>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</si>
  <si>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</si>
  <si>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</si>
  <si>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</si>
  <si>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</si>
  <si>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</si>
  <si>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</si>
  <si>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</si>
  <si>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</si>
  <si>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</si>
  <si>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薬剤師数</t>
  </si>
  <si>
    <t>14年10.1</t>
  </si>
  <si>
    <t>12年10.1</t>
  </si>
  <si>
    <t>平成14年</t>
  </si>
  <si>
    <t>平成12年</t>
  </si>
  <si>
    <t>14年</t>
  </si>
  <si>
    <t>12年</t>
  </si>
  <si>
    <t>第５-３表　施設・業務の種別にみた薬剤師数及び構成割合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</si>
</sst>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38" fontId="2" fillId="0" borderId="0" xfId="16" applyFont="1" applyBorder="1" applyAlignment="1">
      <alignment/>
    </xf>
    <xf numFmtId="177" fontId="2" fillId="0" borderId="0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187" fontId="2" fillId="0" borderId="8" xfId="15" applyNumberFormat="1" applyFont="1" applyBorder="1" applyAlignment="1">
      <alignment/>
    </xf>
    <xf numFmtId="187" fontId="2" fillId="0" borderId="8" xfId="0" applyNumberFormat="1" applyFont="1" applyBorder="1" applyAlignment="1">
      <alignment/>
    </xf>
    <xf numFmtId="187" fontId="2" fillId="0" borderId="12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0" style="1" hidden="1" customWidth="1"/>
    <col min="17" max="16384" width="9.00390625" style="1" customWidth="1"/>
  </cols>
  <sheetData>
    <row r="1" ht="14.25">
      <c r="A1" s="48" t="s">
        <v>44</v>
      </c>
    </row>
    <row r="2" ht="20.25" customHeight="1">
      <c r="M2" s="2" t="s">
        <v>10</v>
      </c>
    </row>
    <row r="3" spans="1:14" ht="12.75" customHeight="1">
      <c r="A3" s="3"/>
      <c r="B3" s="4"/>
      <c r="C3" s="4"/>
      <c r="D3" s="4"/>
      <c r="E3" s="4"/>
      <c r="F3" s="4"/>
      <c r="G3" s="5"/>
      <c r="H3" s="43" t="s">
        <v>11</v>
      </c>
      <c r="I3" s="43"/>
      <c r="J3" s="43"/>
      <c r="K3" s="7"/>
      <c r="L3" s="8"/>
      <c r="M3" s="44" t="s">
        <v>7</v>
      </c>
      <c r="N3" s="45"/>
    </row>
    <row r="4" spans="1:16" ht="12.75" customHeight="1">
      <c r="A4" s="9"/>
      <c r="B4" s="10"/>
      <c r="C4" s="10"/>
      <c r="D4" s="10"/>
      <c r="E4" s="10"/>
      <c r="F4" s="10"/>
      <c r="G4" s="11"/>
      <c r="H4" s="43" t="s">
        <v>40</v>
      </c>
      <c r="I4" s="43"/>
      <c r="J4" s="6" t="s">
        <v>41</v>
      </c>
      <c r="K4" s="12" t="s">
        <v>5</v>
      </c>
      <c r="L4" s="13" t="s">
        <v>6</v>
      </c>
      <c r="M4" s="46" t="s">
        <v>8</v>
      </c>
      <c r="N4" s="47"/>
      <c r="O4" s="30" t="s">
        <v>17</v>
      </c>
      <c r="P4" s="1" t="s">
        <v>17</v>
      </c>
    </row>
    <row r="5" spans="1:16" ht="12.75" customHeight="1">
      <c r="A5" s="9"/>
      <c r="B5" s="10"/>
      <c r="C5" s="10"/>
      <c r="D5" s="10"/>
      <c r="E5" s="10"/>
      <c r="F5" s="10"/>
      <c r="G5" s="11"/>
      <c r="H5" s="35" t="s">
        <v>37</v>
      </c>
      <c r="I5" s="14" t="s">
        <v>3</v>
      </c>
      <c r="J5" s="35" t="s">
        <v>37</v>
      </c>
      <c r="K5" s="15" t="s">
        <v>4</v>
      </c>
      <c r="L5" s="16" t="s">
        <v>14</v>
      </c>
      <c r="M5" s="14" t="s">
        <v>9</v>
      </c>
      <c r="N5" s="14" t="s">
        <v>9</v>
      </c>
      <c r="O5" s="1" t="s">
        <v>38</v>
      </c>
      <c r="P5" s="1" t="s">
        <v>39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4</v>
      </c>
      <c r="I6" s="20" t="s">
        <v>14</v>
      </c>
      <c r="J6" s="20" t="s">
        <v>4</v>
      </c>
      <c r="K6" s="21"/>
      <c r="L6" s="20"/>
      <c r="M6" s="20" t="s">
        <v>42</v>
      </c>
      <c r="N6" s="20" t="s">
        <v>43</v>
      </c>
      <c r="O6" s="1">
        <v>6001020</v>
      </c>
      <c r="P6" s="1">
        <v>5926285</v>
      </c>
    </row>
    <row r="7" spans="1:16" ht="18.75" customHeight="1">
      <c r="A7" s="3" t="s">
        <v>2</v>
      </c>
      <c r="B7" s="4"/>
      <c r="C7" s="4"/>
      <c r="D7" s="4"/>
      <c r="E7" s="4"/>
      <c r="F7" s="4"/>
      <c r="G7" s="5"/>
      <c r="H7" s="31">
        <f>H9+H13+H18+H22+H27+H29</f>
        <v>9920</v>
      </c>
      <c r="I7" s="22">
        <v>100</v>
      </c>
      <c r="J7" s="31">
        <f>J9+J13+J18+J22+J27+J29+J33</f>
        <v>9460</v>
      </c>
      <c r="K7" s="39">
        <f>H7-J7</f>
        <v>460</v>
      </c>
      <c r="L7" s="23">
        <f>K7/J7*100</f>
        <v>4.862579281183932</v>
      </c>
      <c r="M7" s="23">
        <f>H7/O7*100000</f>
        <v>165.30523144398785</v>
      </c>
      <c r="N7" s="23">
        <f>J7/P7*100000</f>
        <v>159.62782755132432</v>
      </c>
      <c r="O7" s="1">
        <v>6001020</v>
      </c>
      <c r="P7" s="1">
        <v>5926285</v>
      </c>
    </row>
    <row r="8" spans="1:16" ht="12">
      <c r="A8" s="9"/>
      <c r="B8" s="10"/>
      <c r="C8" s="10"/>
      <c r="D8" s="10"/>
      <c r="E8" s="10"/>
      <c r="F8" s="10"/>
      <c r="G8" s="11"/>
      <c r="H8" s="32"/>
      <c r="I8" s="25"/>
      <c r="J8" s="32"/>
      <c r="K8" s="40"/>
      <c r="L8" s="26"/>
      <c r="M8" s="24"/>
      <c r="N8" s="24"/>
      <c r="O8" s="1">
        <v>6001020</v>
      </c>
      <c r="P8" s="1">
        <v>5926285</v>
      </c>
    </row>
    <row r="9" spans="1:16" ht="12">
      <c r="A9" s="9" t="s">
        <v>19</v>
      </c>
      <c r="B9" s="10"/>
      <c r="C9" s="10"/>
      <c r="D9" s="10"/>
      <c r="E9" s="10"/>
      <c r="F9" s="10"/>
      <c r="G9" s="11"/>
      <c r="H9" s="32">
        <f>SUM(H10:H11)</f>
        <v>5016</v>
      </c>
      <c r="I9" s="26">
        <f>H9/9920*100</f>
        <v>50.564516129032256</v>
      </c>
      <c r="J9" s="32">
        <f>SUM(J10:J11)</f>
        <v>4444</v>
      </c>
      <c r="K9" s="41">
        <f>H9-J9</f>
        <v>572</v>
      </c>
      <c r="L9" s="26">
        <f>K9/J9*100</f>
        <v>12.871287128712872</v>
      </c>
      <c r="M9" s="26">
        <f aca="true" t="shared" si="0" ref="M9:M31">H9/O9*100000</f>
        <v>83.58579041562935</v>
      </c>
      <c r="N9" s="26">
        <f aca="true" t="shared" si="1" ref="N9:N31">J9/P9*100000</f>
        <v>74.98795619852909</v>
      </c>
      <c r="O9" s="1">
        <v>6001020</v>
      </c>
      <c r="P9" s="1">
        <v>5926285</v>
      </c>
    </row>
    <row r="10" spans="1:16" ht="12">
      <c r="A10" s="9"/>
      <c r="B10" s="10" t="s">
        <v>20</v>
      </c>
      <c r="C10" s="10"/>
      <c r="D10" s="10"/>
      <c r="E10" s="10"/>
      <c r="F10" s="10"/>
      <c r="G10" s="11"/>
      <c r="H10" s="32">
        <v>751</v>
      </c>
      <c r="I10" s="26">
        <f>H10/9920*100</f>
        <v>7.570564516129032</v>
      </c>
      <c r="J10" s="32">
        <v>727</v>
      </c>
      <c r="K10" s="41">
        <f>H10-J10</f>
        <v>24</v>
      </c>
      <c r="L10" s="26">
        <f aca="true" t="shared" si="2" ref="L10:L31">K10/J10*100</f>
        <v>3.3012379642365883</v>
      </c>
      <c r="M10" s="26">
        <f t="shared" si="0"/>
        <v>12.514539195003515</v>
      </c>
      <c r="N10" s="26">
        <f t="shared" si="1"/>
        <v>12.267381673341731</v>
      </c>
      <c r="O10" s="1">
        <v>6001020</v>
      </c>
      <c r="P10" s="1">
        <v>5926285</v>
      </c>
    </row>
    <row r="11" spans="1:16" ht="12">
      <c r="A11" s="9"/>
      <c r="B11" s="10" t="s">
        <v>21</v>
      </c>
      <c r="C11" s="10"/>
      <c r="D11" s="10"/>
      <c r="E11" s="10"/>
      <c r="F11" s="10"/>
      <c r="G11" s="11"/>
      <c r="H11" s="32">
        <v>4265</v>
      </c>
      <c r="I11" s="26">
        <f>H11/9920*100</f>
        <v>42.993951612903224</v>
      </c>
      <c r="J11" s="32">
        <v>3717</v>
      </c>
      <c r="K11" s="41">
        <f>H11-J11</f>
        <v>548</v>
      </c>
      <c r="L11" s="26">
        <f t="shared" si="2"/>
        <v>14.743072370191015</v>
      </c>
      <c r="M11" s="26">
        <f t="shared" si="0"/>
        <v>71.07125122062583</v>
      </c>
      <c r="N11" s="26">
        <f t="shared" si="1"/>
        <v>62.72057452518736</v>
      </c>
      <c r="O11" s="1">
        <v>6001020</v>
      </c>
      <c r="P11" s="1">
        <v>5926285</v>
      </c>
    </row>
    <row r="12" spans="1:14" ht="12">
      <c r="A12" s="9"/>
      <c r="B12" s="10"/>
      <c r="C12" s="10"/>
      <c r="D12" s="10"/>
      <c r="E12" s="10"/>
      <c r="F12" s="10"/>
      <c r="G12" s="11"/>
      <c r="H12" s="32"/>
      <c r="I12" s="26"/>
      <c r="J12" s="32"/>
      <c r="K12" s="41"/>
      <c r="L12" s="26"/>
      <c r="M12" s="24"/>
      <c r="N12" s="24"/>
    </row>
    <row r="13" spans="1:16" ht="12">
      <c r="A13" s="9" t="s">
        <v>22</v>
      </c>
      <c r="B13" s="10"/>
      <c r="C13" s="10"/>
      <c r="D13" s="10"/>
      <c r="E13" s="10"/>
      <c r="F13" s="10"/>
      <c r="G13" s="11"/>
      <c r="H13" s="32">
        <f>SUM(H14:H16)</f>
        <v>1812</v>
      </c>
      <c r="I13" s="26">
        <f>H13/9920*100</f>
        <v>18.266129032258064</v>
      </c>
      <c r="J13" s="32">
        <f>SUM(J14:J16)</f>
        <v>1801</v>
      </c>
      <c r="K13" s="41">
        <f>H13-J13</f>
        <v>11</v>
      </c>
      <c r="L13" s="38">
        <f t="shared" si="2"/>
        <v>0.6107717934480844</v>
      </c>
      <c r="M13" s="26">
        <f t="shared" si="0"/>
        <v>30.194866872631653</v>
      </c>
      <c r="N13" s="26">
        <f t="shared" si="1"/>
        <v>30.390033553904345</v>
      </c>
      <c r="O13" s="1">
        <v>6001020</v>
      </c>
      <c r="P13" s="1">
        <v>5926285</v>
      </c>
    </row>
    <row r="14" spans="1:16" ht="12">
      <c r="A14" s="9"/>
      <c r="B14" s="10" t="s">
        <v>23</v>
      </c>
      <c r="C14" s="10"/>
      <c r="D14" s="10"/>
      <c r="E14" s="10"/>
      <c r="F14" s="10"/>
      <c r="G14" s="11"/>
      <c r="H14" s="32">
        <v>1721</v>
      </c>
      <c r="I14" s="26">
        <f>H14/9920*100</f>
        <v>17.348790322580644</v>
      </c>
      <c r="J14" s="32">
        <v>1725</v>
      </c>
      <c r="K14" s="41">
        <f>H14-J14</f>
        <v>-4</v>
      </c>
      <c r="L14" s="38">
        <f t="shared" si="2"/>
        <v>-0.2318840579710145</v>
      </c>
      <c r="M14" s="26">
        <f t="shared" si="0"/>
        <v>28.6784579954741</v>
      </c>
      <c r="N14" s="26">
        <f t="shared" si="1"/>
        <v>29.107611260680173</v>
      </c>
      <c r="O14" s="1">
        <v>6001020</v>
      </c>
      <c r="P14" s="1">
        <v>5926285</v>
      </c>
    </row>
    <row r="15" spans="1:16" ht="12">
      <c r="A15" s="9"/>
      <c r="B15" s="10" t="s">
        <v>24</v>
      </c>
      <c r="C15" s="10"/>
      <c r="D15" s="10"/>
      <c r="E15" s="10"/>
      <c r="F15" s="10"/>
      <c r="G15" s="11"/>
      <c r="H15" s="32">
        <v>8</v>
      </c>
      <c r="I15" s="26">
        <f>H15/9920*100</f>
        <v>0.08064516129032258</v>
      </c>
      <c r="J15" s="32">
        <v>6</v>
      </c>
      <c r="K15" s="41">
        <f>H15-J15</f>
        <v>2</v>
      </c>
      <c r="L15" s="38">
        <f t="shared" si="2"/>
        <v>33.33333333333333</v>
      </c>
      <c r="M15" s="26">
        <f t="shared" si="0"/>
        <v>0.13331067051934506</v>
      </c>
      <c r="N15" s="26">
        <f t="shared" si="1"/>
        <v>0.10124386525453974</v>
      </c>
      <c r="O15" s="1">
        <v>6001020</v>
      </c>
      <c r="P15" s="1">
        <v>5926285</v>
      </c>
    </row>
    <row r="16" spans="1:16" ht="12">
      <c r="A16" s="9"/>
      <c r="B16" s="10" t="s">
        <v>26</v>
      </c>
      <c r="C16" s="10"/>
      <c r="D16" s="10"/>
      <c r="E16" s="10"/>
      <c r="F16" s="10"/>
      <c r="G16" s="11"/>
      <c r="H16" s="32">
        <v>83</v>
      </c>
      <c r="I16" s="26">
        <f>H16/9920*100</f>
        <v>0.8366935483870969</v>
      </c>
      <c r="J16" s="32">
        <v>70</v>
      </c>
      <c r="K16" s="41">
        <f>H16-J16</f>
        <v>13</v>
      </c>
      <c r="L16" s="38">
        <f t="shared" si="2"/>
        <v>18.571428571428573</v>
      </c>
      <c r="M16" s="26">
        <f t="shared" si="0"/>
        <v>1.3830982066382047</v>
      </c>
      <c r="N16" s="26">
        <f t="shared" si="1"/>
        <v>1.1811784279696302</v>
      </c>
      <c r="O16" s="1">
        <v>6001020</v>
      </c>
      <c r="P16" s="1">
        <v>5926285</v>
      </c>
    </row>
    <row r="17" spans="1:14" ht="12">
      <c r="A17" s="9" t="s">
        <v>25</v>
      </c>
      <c r="B17" s="10"/>
      <c r="C17" s="10"/>
      <c r="D17" s="10"/>
      <c r="E17" s="10"/>
      <c r="F17" s="10"/>
      <c r="G17" s="11"/>
      <c r="H17" s="32"/>
      <c r="I17" s="26"/>
      <c r="J17" s="32"/>
      <c r="K17" s="41"/>
      <c r="L17" s="38"/>
      <c r="M17" s="26"/>
      <c r="N17" s="26"/>
    </row>
    <row r="18" spans="1:16" ht="12">
      <c r="A18" s="9" t="s">
        <v>27</v>
      </c>
      <c r="B18" s="10"/>
      <c r="C18" s="10"/>
      <c r="D18" s="10"/>
      <c r="E18" s="10"/>
      <c r="F18" s="10"/>
      <c r="G18" s="11"/>
      <c r="H18" s="32">
        <f>SUM(H19:H20)</f>
        <v>459</v>
      </c>
      <c r="I18" s="26">
        <f>H18/9920*100</f>
        <v>4.627016129032258</v>
      </c>
      <c r="J18" s="32">
        <f>SUM(J19:J20)</f>
        <v>395</v>
      </c>
      <c r="K18" s="41">
        <f>H18-J18</f>
        <v>64</v>
      </c>
      <c r="L18" s="38">
        <f t="shared" si="2"/>
        <v>16.20253164556962</v>
      </c>
      <c r="M18" s="26">
        <f t="shared" si="0"/>
        <v>7.6486997210474215</v>
      </c>
      <c r="N18" s="26">
        <f t="shared" si="1"/>
        <v>6.6652211292571995</v>
      </c>
      <c r="O18" s="1">
        <v>6001020</v>
      </c>
      <c r="P18" s="1">
        <v>5926285</v>
      </c>
    </row>
    <row r="19" spans="1:16" ht="12">
      <c r="A19" s="9"/>
      <c r="B19" s="10" t="s">
        <v>28</v>
      </c>
      <c r="C19" s="10"/>
      <c r="D19" s="10"/>
      <c r="E19" s="10"/>
      <c r="F19" s="10"/>
      <c r="G19" s="11"/>
      <c r="H19" s="32">
        <v>175</v>
      </c>
      <c r="I19" s="26">
        <f>H19/9920*100</f>
        <v>1.7641129032258067</v>
      </c>
      <c r="J19" s="32">
        <v>172</v>
      </c>
      <c r="K19" s="41">
        <f>H19-J19</f>
        <v>3</v>
      </c>
      <c r="L19" s="38">
        <f t="shared" si="2"/>
        <v>1.744186046511628</v>
      </c>
      <c r="M19" s="26">
        <f t="shared" si="0"/>
        <v>2.916170917610673</v>
      </c>
      <c r="N19" s="26">
        <f t="shared" si="1"/>
        <v>2.9023241372968056</v>
      </c>
      <c r="O19" s="1">
        <v>6001020</v>
      </c>
      <c r="P19" s="1">
        <v>5926285</v>
      </c>
    </row>
    <row r="20" spans="1:16" ht="12">
      <c r="A20" s="9"/>
      <c r="B20" s="10" t="s">
        <v>29</v>
      </c>
      <c r="C20" s="10"/>
      <c r="D20" s="10"/>
      <c r="E20" s="10"/>
      <c r="F20" s="10"/>
      <c r="G20" s="11"/>
      <c r="H20" s="32">
        <v>284</v>
      </c>
      <c r="I20" s="26">
        <f>H20/9920*100</f>
        <v>2.8629032258064515</v>
      </c>
      <c r="J20" s="32">
        <v>223</v>
      </c>
      <c r="K20" s="41">
        <f>H20-J20</f>
        <v>61</v>
      </c>
      <c r="L20" s="38">
        <f t="shared" si="2"/>
        <v>27.3542600896861</v>
      </c>
      <c r="M20" s="26">
        <f t="shared" si="0"/>
        <v>4.732528803436749</v>
      </c>
      <c r="N20" s="26">
        <f t="shared" si="1"/>
        <v>3.7628969919603934</v>
      </c>
      <c r="O20" s="1">
        <v>6001020</v>
      </c>
      <c r="P20" s="1">
        <v>5926285</v>
      </c>
    </row>
    <row r="21" spans="1:16" ht="12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41"/>
      <c r="L21" s="38"/>
      <c r="M21" s="24"/>
      <c r="N21" s="24"/>
      <c r="O21" s="1">
        <v>6001020</v>
      </c>
      <c r="P21" s="1">
        <v>5926285</v>
      </c>
    </row>
    <row r="22" spans="1:16" ht="12">
      <c r="A22" s="9" t="s">
        <v>30</v>
      </c>
      <c r="B22" s="10"/>
      <c r="C22" s="10"/>
      <c r="D22" s="10"/>
      <c r="E22" s="10"/>
      <c r="F22" s="10"/>
      <c r="G22" s="11"/>
      <c r="H22" s="32">
        <f>H24+H25</f>
        <v>1605</v>
      </c>
      <c r="I22" s="26">
        <f>H22/9920*100</f>
        <v>16.179435483870968</v>
      </c>
      <c r="J22" s="32">
        <f>J24+J25</f>
        <v>1695</v>
      </c>
      <c r="K22" s="41">
        <f>H22-J22</f>
        <v>-90</v>
      </c>
      <c r="L22" s="38">
        <f t="shared" si="2"/>
        <v>-5.3097345132743365</v>
      </c>
      <c r="M22" s="26">
        <f t="shared" si="0"/>
        <v>26.7454532729436</v>
      </c>
      <c r="N22" s="26">
        <f t="shared" si="1"/>
        <v>28.601391934407474</v>
      </c>
      <c r="O22" s="1">
        <v>6001020</v>
      </c>
      <c r="P22" s="1">
        <v>5926285</v>
      </c>
    </row>
    <row r="23" spans="1:14" ht="12">
      <c r="A23" s="9"/>
      <c r="B23" s="10" t="s">
        <v>31</v>
      </c>
      <c r="C23" s="10"/>
      <c r="D23" s="10"/>
      <c r="E23" s="10"/>
      <c r="F23" s="10"/>
      <c r="G23" s="11"/>
      <c r="H23" s="32"/>
      <c r="I23" s="26"/>
      <c r="J23" s="32"/>
      <c r="K23" s="41"/>
      <c r="L23" s="38"/>
      <c r="M23" s="26"/>
      <c r="N23" s="26"/>
    </row>
    <row r="24" spans="1:16" ht="12">
      <c r="A24" s="9"/>
      <c r="B24" s="10" t="s">
        <v>32</v>
      </c>
      <c r="C24" s="10"/>
      <c r="D24" s="10"/>
      <c r="E24" s="10"/>
      <c r="F24" s="10"/>
      <c r="G24" s="11"/>
      <c r="H24" s="32">
        <v>701</v>
      </c>
      <c r="I24" s="26">
        <f>H24/9920*100</f>
        <v>7.066532258064516</v>
      </c>
      <c r="J24" s="32">
        <v>683</v>
      </c>
      <c r="K24" s="41">
        <f>H24-J24</f>
        <v>18</v>
      </c>
      <c r="L24" s="38">
        <f t="shared" si="2"/>
        <v>2.635431918008785</v>
      </c>
      <c r="M24" s="26">
        <f t="shared" si="0"/>
        <v>11.68134750425761</v>
      </c>
      <c r="N24" s="26">
        <f t="shared" si="1"/>
        <v>11.524926661475106</v>
      </c>
      <c r="O24" s="1">
        <v>6001020</v>
      </c>
      <c r="P24" s="1">
        <v>5926285</v>
      </c>
    </row>
    <row r="25" spans="1:16" ht="12">
      <c r="A25" s="9"/>
      <c r="B25" s="10" t="s">
        <v>33</v>
      </c>
      <c r="C25" s="10"/>
      <c r="D25" s="10"/>
      <c r="E25" s="10"/>
      <c r="F25" s="10"/>
      <c r="G25" s="11"/>
      <c r="H25" s="32">
        <v>904</v>
      </c>
      <c r="I25" s="26">
        <f>H25/9920*100</f>
        <v>9.112903225806452</v>
      </c>
      <c r="J25" s="32">
        <v>1012</v>
      </c>
      <c r="K25" s="41">
        <f>H25-J25</f>
        <v>-108</v>
      </c>
      <c r="L25" s="38">
        <f t="shared" si="2"/>
        <v>-10.67193675889328</v>
      </c>
      <c r="M25" s="26">
        <f t="shared" si="0"/>
        <v>15.06410576868599</v>
      </c>
      <c r="N25" s="26">
        <f t="shared" si="1"/>
        <v>17.076465272932367</v>
      </c>
      <c r="O25" s="1">
        <v>6001020</v>
      </c>
      <c r="P25" s="1">
        <v>5926285</v>
      </c>
    </row>
    <row r="26" spans="1:14" ht="12">
      <c r="A26" s="9"/>
      <c r="B26" s="10"/>
      <c r="C26" s="10"/>
      <c r="D26" s="10"/>
      <c r="E26" s="10"/>
      <c r="F26" s="10"/>
      <c r="G26" s="11"/>
      <c r="H26" s="32"/>
      <c r="I26" s="26"/>
      <c r="J26" s="32"/>
      <c r="K26" s="41"/>
      <c r="L26" s="38"/>
      <c r="M26" s="26"/>
      <c r="N26" s="26"/>
    </row>
    <row r="27" spans="1:16" ht="12">
      <c r="A27" s="9" t="s">
        <v>34</v>
      </c>
      <c r="B27" s="10"/>
      <c r="C27" s="10"/>
      <c r="D27" s="10"/>
      <c r="E27" s="10"/>
      <c r="F27" s="10"/>
      <c r="G27" s="11"/>
      <c r="H27" s="32">
        <v>188</v>
      </c>
      <c r="I27" s="26">
        <f>H27/9920*100</f>
        <v>1.8951612903225805</v>
      </c>
      <c r="J27" s="32">
        <v>177</v>
      </c>
      <c r="K27" s="41">
        <f>H27-J27</f>
        <v>11</v>
      </c>
      <c r="L27" s="38">
        <f t="shared" si="2"/>
        <v>6.214689265536723</v>
      </c>
      <c r="M27" s="26">
        <f t="shared" si="0"/>
        <v>3.132800757204609</v>
      </c>
      <c r="N27" s="26">
        <f t="shared" si="1"/>
        <v>2.986694025008922</v>
      </c>
      <c r="O27" s="1">
        <v>6001020</v>
      </c>
      <c r="P27" s="1">
        <v>5926285</v>
      </c>
    </row>
    <row r="28" spans="1:16" ht="12">
      <c r="A28" s="9"/>
      <c r="B28" s="10"/>
      <c r="C28" s="10"/>
      <c r="D28" s="10"/>
      <c r="E28" s="10"/>
      <c r="F28" s="10"/>
      <c r="G28" s="11"/>
      <c r="H28" s="32"/>
      <c r="I28" s="26"/>
      <c r="J28" s="32"/>
      <c r="K28" s="41"/>
      <c r="L28" s="38"/>
      <c r="M28" s="24"/>
      <c r="N28" s="24"/>
      <c r="P28" s="1">
        <v>5926285</v>
      </c>
    </row>
    <row r="29" spans="1:16" ht="12">
      <c r="A29" s="9" t="s">
        <v>12</v>
      </c>
      <c r="B29" s="10"/>
      <c r="C29" s="10"/>
      <c r="D29" s="10"/>
      <c r="E29" s="10"/>
      <c r="F29" s="10"/>
      <c r="G29" s="11"/>
      <c r="H29" s="32">
        <f>SUM(H30:H31)</f>
        <v>840</v>
      </c>
      <c r="I29" s="26">
        <f>H29/9920*100</f>
        <v>8.46774193548387</v>
      </c>
      <c r="J29" s="32">
        <f>SUM(J30:J31)</f>
        <v>942</v>
      </c>
      <c r="K29" s="41">
        <f>H29-J29</f>
        <v>-102</v>
      </c>
      <c r="L29" s="38">
        <f t="shared" si="2"/>
        <v>-10.828025477707007</v>
      </c>
      <c r="M29" s="26">
        <f t="shared" si="0"/>
        <v>13.99762040453123</v>
      </c>
      <c r="N29" s="26">
        <f t="shared" si="1"/>
        <v>15.895286844962738</v>
      </c>
      <c r="O29" s="1">
        <v>6001020</v>
      </c>
      <c r="P29" s="1">
        <v>5926285</v>
      </c>
    </row>
    <row r="30" spans="1:16" ht="12">
      <c r="A30" s="9"/>
      <c r="B30" s="10" t="s">
        <v>0</v>
      </c>
      <c r="C30" s="10"/>
      <c r="D30" s="10"/>
      <c r="E30" s="10"/>
      <c r="F30" s="10"/>
      <c r="G30" s="11"/>
      <c r="H30" s="32">
        <v>153</v>
      </c>
      <c r="I30" s="26">
        <f>H30/9920*100</f>
        <v>1.5423387096774193</v>
      </c>
      <c r="J30" s="32">
        <v>143</v>
      </c>
      <c r="K30" s="41">
        <f>H30-J30</f>
        <v>10</v>
      </c>
      <c r="L30" s="38">
        <f t="shared" si="2"/>
        <v>6.993006993006993</v>
      </c>
      <c r="M30" s="26">
        <f t="shared" si="0"/>
        <v>2.549566573682474</v>
      </c>
      <c r="N30" s="26">
        <f t="shared" si="1"/>
        <v>2.41297878856653</v>
      </c>
      <c r="O30" s="1">
        <v>6001020</v>
      </c>
      <c r="P30" s="1">
        <v>5926285</v>
      </c>
    </row>
    <row r="31" spans="1:16" ht="12">
      <c r="A31" s="9"/>
      <c r="B31" s="10" t="s">
        <v>1</v>
      </c>
      <c r="C31" s="10"/>
      <c r="D31" s="10"/>
      <c r="E31" s="10"/>
      <c r="F31" s="10"/>
      <c r="G31" s="11"/>
      <c r="H31" s="32">
        <v>687</v>
      </c>
      <c r="I31" s="26">
        <f>H31/9920*100</f>
        <v>6.925403225806452</v>
      </c>
      <c r="J31" s="32">
        <v>799</v>
      </c>
      <c r="K31" s="41">
        <f>H31-J31</f>
        <v>-112</v>
      </c>
      <c r="L31" s="38">
        <f t="shared" si="2"/>
        <v>-14.017521902377972</v>
      </c>
      <c r="M31" s="26">
        <f t="shared" si="0"/>
        <v>11.448053830848757</v>
      </c>
      <c r="N31" s="26">
        <f t="shared" si="1"/>
        <v>13.482308056396208</v>
      </c>
      <c r="O31" s="1">
        <v>6001020</v>
      </c>
      <c r="P31" s="1">
        <v>5926285</v>
      </c>
    </row>
    <row r="32" spans="1:16" ht="12">
      <c r="A32" s="9"/>
      <c r="B32" s="10"/>
      <c r="C32" s="10"/>
      <c r="D32" s="10"/>
      <c r="E32" s="10"/>
      <c r="F32" s="10"/>
      <c r="G32" s="11"/>
      <c r="H32" s="32"/>
      <c r="I32" s="26"/>
      <c r="J32" s="32"/>
      <c r="K32" s="41"/>
      <c r="L32" s="26"/>
      <c r="M32" s="24"/>
      <c r="N32" s="24"/>
      <c r="P32" s="1">
        <v>5926285</v>
      </c>
    </row>
    <row r="33" spans="1:16" ht="12">
      <c r="A33" s="9" t="s">
        <v>13</v>
      </c>
      <c r="B33" s="10"/>
      <c r="C33" s="10"/>
      <c r="D33" s="10"/>
      <c r="E33" s="10"/>
      <c r="F33" s="10"/>
      <c r="G33" s="11"/>
      <c r="H33" s="34" t="s">
        <v>15</v>
      </c>
      <c r="I33" s="34" t="s">
        <v>15</v>
      </c>
      <c r="J33" s="32">
        <v>6</v>
      </c>
      <c r="K33" s="41"/>
      <c r="L33" s="27" t="s">
        <v>16</v>
      </c>
      <c r="M33" s="27" t="s">
        <v>16</v>
      </c>
      <c r="N33" s="27" t="s">
        <v>18</v>
      </c>
      <c r="O33" s="1">
        <v>6001020</v>
      </c>
      <c r="P33" s="1">
        <v>5926285</v>
      </c>
    </row>
    <row r="34" spans="1:14" ht="12">
      <c r="A34" s="17"/>
      <c r="B34" s="18"/>
      <c r="C34" s="18"/>
      <c r="D34" s="18"/>
      <c r="E34" s="18"/>
      <c r="F34" s="18"/>
      <c r="G34" s="19"/>
      <c r="H34" s="33"/>
      <c r="I34" s="28"/>
      <c r="J34" s="33"/>
      <c r="K34" s="42"/>
      <c r="L34" s="29"/>
      <c r="M34" s="28"/>
      <c r="N34" s="28"/>
    </row>
    <row r="35" spans="1:14" ht="12">
      <c r="A35" s="10"/>
      <c r="B35" s="10"/>
      <c r="C35" s="10"/>
      <c r="D35" s="10"/>
      <c r="E35" s="10"/>
      <c r="F35" s="10"/>
      <c r="G35" s="10"/>
      <c r="H35" s="36"/>
      <c r="I35" s="10"/>
      <c r="J35" s="36"/>
      <c r="K35" s="10"/>
      <c r="L35" s="37"/>
      <c r="M35" s="10"/>
      <c r="N35" s="10"/>
    </row>
    <row r="36" ht="12">
      <c r="A36" s="1" t="s">
        <v>35</v>
      </c>
    </row>
    <row r="37" ht="12">
      <c r="A37" s="1" t="s">
        <v>36</v>
      </c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2004-12-13T06:21:15Z</cp:lastPrinted>
  <dcterms:created xsi:type="dcterms:W3CDTF">2002-01-07T07:05:22Z</dcterms:created>
  <dcterms:modified xsi:type="dcterms:W3CDTF">2004-12-13T06:26:18Z</dcterms:modified>
  <cp:category/>
  <cp:version/>
  <cp:contentType/>
  <cp:contentStatus/>
</cp:coreProperties>
</file>