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9015" activeTab="0"/>
  </bookViews>
  <sheets>
    <sheet name="Sheet1" sheetId="1" r:id="rId1"/>
  </sheets>
  <definedNames>
    <definedName name="_xlnm.Print_Area" localSheetId="0">'Sheet1'!$B$1:$M$61</definedName>
  </definedNames>
  <calcPr fullCalcOnLoad="1"/>
</workbook>
</file>

<file path=xl/sharedStrings.xml><?xml version="1.0" encoding="utf-8"?>
<sst xmlns="http://schemas.openxmlformats.org/spreadsheetml/2006/main" count="115" uniqueCount="68">
  <si>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</si>
  <si>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</si>
  <si>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</si>
  <si>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</si>
  <si>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</si>
  <si>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</si>
  <si>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</si>
  <si>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</si>
  <si>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</si>
  <si>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</si>
  <si>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</si>
  <si>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</si>
  <si>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</si>
  <si>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</si>
  <si>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</si>
  <si>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</si>
  <si>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</si>
  <si>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</si>
  <si>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</si>
  <si>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</si>
  <si>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</si>
  <si>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</si>
  <si>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</si>
  <si>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</si>
  <si>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</si>
  <si>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</si>
  <si>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</si>
  <si>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</si>
  <si>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</si>
  <si>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</si>
  <si>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</si>
  <si>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</si>
  <si>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</si>
  <si>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</si>
  <si>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</si>
  <si>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</si>
  <si>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</si>
  <si>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</si>
  <si>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</si>
  <si>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</si>
  <si>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</si>
  <si>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</si>
  <si>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</si>
  <si>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</si>
  <si>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</si>
  <si>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</si>
  <si>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</si>
  <si>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</si>
  <si>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</si>
  <si>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</si>
  <si>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</si>
  <si>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</si>
  <si>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</si>
  <si>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</si>
  <si>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</si>
  <si>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</si>
  <si>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</si>
  <si>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</si>
  <si>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</si>
  <si>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</si>
  <si>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</si>
  <si>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　</t>
  </si>
  <si>
    <t>柏市</t>
  </si>
  <si>
    <t>　</t>
  </si>
  <si>
    <t>病床
利用率％</t>
  </si>
  <si>
    <t>平均
在院日数</t>
  </si>
  <si>
    <t>在院
外来比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</si>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</sst>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0" fillId="0" borderId="1" xfId="20" applyFont="1" applyBorder="1">
      <alignment/>
      <protection/>
    </xf>
    <xf numFmtId="38" fontId="2" fillId="0" borderId="0" xfId="16" applyFont="1" applyAlignment="1">
      <alignment horizontal="left" vertical="center"/>
    </xf>
    <xf numFmtId="38" fontId="0" fillId="0" borderId="0" xfId="16" applyFont="1" applyAlignment="1">
      <alignment/>
    </xf>
    <xf numFmtId="176" fontId="0" fillId="0" borderId="0" xfId="16" applyNumberFormat="1" applyFont="1" applyAlignment="1">
      <alignment/>
    </xf>
    <xf numFmtId="40" fontId="0" fillId="0" borderId="0" xfId="16" applyNumberFormat="1" applyFont="1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left" vertical="center"/>
      <protection/>
    </xf>
    <xf numFmtId="38" fontId="0" fillId="0" borderId="0" xfId="16" applyFont="1" applyAlignment="1">
      <alignment horizontal="left" vertical="center"/>
    </xf>
    <xf numFmtId="40" fontId="0" fillId="0" borderId="0" xfId="16" applyNumberFormat="1" applyFont="1" applyAlignment="1">
      <alignment horizontal="right"/>
    </xf>
    <xf numFmtId="0" fontId="2" fillId="0" borderId="1" xfId="20" applyFont="1" applyBorder="1">
      <alignment/>
      <protection/>
    </xf>
    <xf numFmtId="0" fontId="0" fillId="0" borderId="2" xfId="20" applyFont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0" fillId="0" borderId="3" xfId="20" applyFont="1" applyBorder="1" applyAlignment="1">
      <alignment horizontal="center" vertical="center"/>
      <protection/>
    </xf>
    <xf numFmtId="38" fontId="0" fillId="0" borderId="4" xfId="16" applyFont="1" applyBorder="1" applyAlignment="1">
      <alignment horizontal="center" vertical="center"/>
    </xf>
    <xf numFmtId="0" fontId="2" fillId="0" borderId="0" xfId="20" applyFont="1" applyBorder="1">
      <alignment/>
      <protection/>
    </xf>
    <xf numFmtId="0" fontId="3" fillId="0" borderId="5" xfId="20" applyFont="1" applyBorder="1" applyAlignment="1">
      <alignment horizontal="center"/>
      <protection/>
    </xf>
    <xf numFmtId="38" fontId="0" fillId="0" borderId="6" xfId="16" applyFont="1" applyBorder="1" applyAlignment="1">
      <alignment/>
    </xf>
    <xf numFmtId="176" fontId="0" fillId="0" borderId="6" xfId="16" applyNumberFormat="1" applyFont="1" applyBorder="1" applyAlignment="1">
      <alignment/>
    </xf>
    <xf numFmtId="40" fontId="0" fillId="0" borderId="2" xfId="16" applyNumberFormat="1" applyFont="1" applyBorder="1" applyAlignment="1">
      <alignment/>
    </xf>
    <xf numFmtId="0" fontId="0" fillId="0" borderId="7" xfId="20" applyFont="1" applyBorder="1" applyAlignment="1">
      <alignment horizontal="center"/>
      <protection/>
    </xf>
    <xf numFmtId="38" fontId="0" fillId="0" borderId="0" xfId="16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40" fontId="0" fillId="0" borderId="8" xfId="16" applyNumberFormat="1" applyFont="1" applyFill="1" applyBorder="1" applyAlignment="1">
      <alignment/>
    </xf>
    <xf numFmtId="176" fontId="0" fillId="0" borderId="0" xfId="16" applyNumberFormat="1" applyFont="1" applyBorder="1" applyAlignment="1">
      <alignment/>
    </xf>
    <xf numFmtId="40" fontId="0" fillId="0" borderId="8" xfId="16" applyNumberFormat="1" applyFont="1" applyBorder="1" applyAlignment="1">
      <alignment/>
    </xf>
    <xf numFmtId="38" fontId="0" fillId="0" borderId="0" xfId="16" applyFont="1" applyFill="1" applyAlignment="1">
      <alignment vertical="center"/>
    </xf>
    <xf numFmtId="0" fontId="0" fillId="0" borderId="7" xfId="20" applyFont="1" applyBorder="1" applyAlignment="1">
      <alignment horizontal="right"/>
      <protection/>
    </xf>
    <xf numFmtId="38" fontId="0" fillId="0" borderId="0" xfId="16" applyFont="1" applyFill="1" applyBorder="1" applyAlignment="1">
      <alignment horizontal="right"/>
    </xf>
    <xf numFmtId="40" fontId="0" fillId="0" borderId="8" xfId="16" applyNumberFormat="1" applyFont="1" applyBorder="1" applyAlignment="1">
      <alignment horizontal="right"/>
    </xf>
    <xf numFmtId="0" fontId="3" fillId="0" borderId="7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0" fillId="0" borderId="0" xfId="16" applyFont="1" applyBorder="1" applyAlignment="1">
      <alignment/>
    </xf>
    <xf numFmtId="176" fontId="0" fillId="0" borderId="0" xfId="16" applyNumberFormat="1" applyFont="1" applyBorder="1" applyAlignment="1">
      <alignment/>
    </xf>
    <xf numFmtId="0" fontId="0" fillId="0" borderId="7" xfId="20" applyFont="1" applyBorder="1" applyAlignment="1">
      <alignment horizontal="distributed" indent="2"/>
      <protection/>
    </xf>
    <xf numFmtId="0" fontId="0" fillId="0" borderId="9" xfId="20" applyFont="1" applyBorder="1" applyAlignment="1">
      <alignment horizontal="distributed" indent="2"/>
      <protection/>
    </xf>
    <xf numFmtId="38" fontId="0" fillId="0" borderId="10" xfId="16" applyFont="1" applyFill="1" applyBorder="1" applyAlignment="1">
      <alignment/>
    </xf>
    <xf numFmtId="176" fontId="0" fillId="0" borderId="11" xfId="16" applyNumberFormat="1" applyFont="1" applyFill="1" applyBorder="1" applyAlignment="1">
      <alignment/>
    </xf>
    <xf numFmtId="38" fontId="0" fillId="0" borderId="11" xfId="16" applyFont="1" applyFill="1" applyBorder="1" applyAlignment="1">
      <alignment/>
    </xf>
    <xf numFmtId="40" fontId="0" fillId="0" borderId="3" xfId="16" applyNumberFormat="1" applyFont="1" applyBorder="1" applyAlignment="1">
      <alignment/>
    </xf>
    <xf numFmtId="0" fontId="0" fillId="0" borderId="0" xfId="20" applyFont="1" applyBorder="1" applyAlignment="1">
      <alignment horizontal="center"/>
      <protection/>
    </xf>
    <xf numFmtId="38" fontId="5" fillId="0" borderId="0" xfId="16" applyFont="1" applyAlignment="1">
      <alignment/>
    </xf>
    <xf numFmtId="176" fontId="5" fillId="0" borderId="0" xfId="16" applyNumberFormat="1" applyFont="1" applyAlignment="1">
      <alignment/>
    </xf>
    <xf numFmtId="40" fontId="5" fillId="0" borderId="0" xfId="16" applyNumberFormat="1" applyFont="1" applyAlignment="1">
      <alignment horizontal="right"/>
    </xf>
    <xf numFmtId="0" fontId="5" fillId="0" borderId="0" xfId="20" applyFont="1" applyAlignment="1">
      <alignment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176" fontId="5" fillId="0" borderId="0" xfId="16" applyNumberFormat="1" applyFont="1" applyAlignment="1">
      <alignment/>
    </xf>
    <xf numFmtId="40" fontId="5" fillId="0" borderId="0" xfId="16" applyNumberFormat="1" applyFont="1" applyAlignment="1">
      <alignment/>
    </xf>
    <xf numFmtId="38" fontId="0" fillId="0" borderId="0" xfId="16" applyNumberFormat="1" applyFont="1" applyAlignment="1">
      <alignment horizontal="left" vertical="center"/>
    </xf>
    <xf numFmtId="38" fontId="0" fillId="0" borderId="4" xfId="16" applyNumberFormat="1" applyFont="1" applyBorder="1" applyAlignment="1">
      <alignment horizontal="center" vertical="center"/>
    </xf>
    <xf numFmtId="38" fontId="0" fillId="0" borderId="6" xfId="16" applyNumberFormat="1" applyFont="1" applyBorder="1" applyAlignment="1">
      <alignment/>
    </xf>
    <xf numFmtId="38" fontId="0" fillId="0" borderId="0" xfId="16" applyNumberFormat="1" applyFont="1" applyFill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11" xfId="16" applyNumberFormat="1" applyFont="1" applyFill="1" applyBorder="1" applyAlignment="1">
      <alignment/>
    </xf>
    <xf numFmtId="38" fontId="0" fillId="0" borderId="0" xfId="16" applyNumberFormat="1" applyFont="1" applyAlignment="1">
      <alignment/>
    </xf>
    <xf numFmtId="38" fontId="2" fillId="0" borderId="0" xfId="16" applyNumberFormat="1" applyFont="1" applyAlignment="1">
      <alignment horizontal="left" vertical="center"/>
    </xf>
    <xf numFmtId="38" fontId="5" fillId="0" borderId="0" xfId="16" applyNumberFormat="1" applyFont="1" applyAlignment="1">
      <alignment/>
    </xf>
    <xf numFmtId="38" fontId="0" fillId="0" borderId="0" xfId="16" applyNumberFormat="1" applyFont="1" applyFill="1" applyBorder="1" applyAlignment="1">
      <alignment horizontal="right"/>
    </xf>
    <xf numFmtId="38" fontId="0" fillId="0" borderId="11" xfId="16" applyNumberFormat="1" applyFont="1" applyBorder="1" applyAlignment="1">
      <alignment/>
    </xf>
    <xf numFmtId="0" fontId="2" fillId="0" borderId="0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2" fillId="0" borderId="0" xfId="20" applyFont="1" applyFill="1">
      <alignment/>
      <protection/>
    </xf>
    <xf numFmtId="176" fontId="0" fillId="0" borderId="0" xfId="16" applyNumberFormat="1" applyFont="1" applyFill="1" applyBorder="1" applyAlignment="1">
      <alignment horizontal="right"/>
    </xf>
    <xf numFmtId="177" fontId="0" fillId="0" borderId="0" xfId="0" applyNumberFormat="1" applyAlignment="1">
      <alignment vertical="center"/>
    </xf>
    <xf numFmtId="0" fontId="2" fillId="0" borderId="0" xfId="20" applyFont="1" applyAlignment="1">
      <alignment horizontal="left" vertical="center"/>
      <protection/>
    </xf>
    <xf numFmtId="6" fontId="0" fillId="0" borderId="4" xfId="18" applyFont="1" applyBorder="1" applyAlignment="1">
      <alignment horizontal="center" vertical="center"/>
    </xf>
    <xf numFmtId="0" fontId="0" fillId="0" borderId="4" xfId="20" applyFont="1" applyBorder="1" applyAlignment="1">
      <alignment horizontal="center" vertical="center"/>
      <protection/>
    </xf>
    <xf numFmtId="0" fontId="5" fillId="0" borderId="0" xfId="20" applyFont="1" applyAlignment="1">
      <alignment horizontal="left"/>
      <protection/>
    </xf>
    <xf numFmtId="176" fontId="0" fillId="0" borderId="4" xfId="16" applyNumberFormat="1" applyFont="1" applyBorder="1" applyAlignment="1">
      <alignment horizontal="center" vertical="center" wrapText="1"/>
    </xf>
    <xf numFmtId="40" fontId="0" fillId="0" borderId="5" xfId="16" applyNumberFormat="1" applyFont="1" applyBorder="1" applyAlignment="1">
      <alignment horizontal="center" vertical="center" wrapText="1"/>
    </xf>
    <xf numFmtId="40" fontId="0" fillId="0" borderId="9" xfId="16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5" zoomScaleNormal="8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4" sqref="I14"/>
    </sheetView>
  </sheetViews>
  <sheetFormatPr defaultColWidth="9.00390625" defaultRowHeight="13.5"/>
  <cols>
    <col min="1" max="1" width="3.625" style="6" customWidth="1"/>
    <col min="2" max="2" width="27.00390625" style="6" customWidth="1"/>
    <col min="3" max="3" width="17.75390625" style="3" customWidth="1"/>
    <col min="4" max="4" width="17.75390625" style="56" customWidth="1"/>
    <col min="5" max="5" width="17.75390625" style="3" customWidth="1"/>
    <col min="6" max="6" width="17.75390625" style="56" customWidth="1"/>
    <col min="7" max="7" width="17.75390625" style="3" customWidth="1"/>
    <col min="8" max="8" width="17.75390625" style="56" customWidth="1"/>
    <col min="9" max="9" width="17.75390625" style="3" customWidth="1"/>
    <col min="10" max="10" width="17.75390625" style="56" customWidth="1"/>
    <col min="11" max="12" width="11.50390625" style="4" customWidth="1"/>
    <col min="13" max="13" width="11.50390625" style="5" customWidth="1"/>
    <col min="14" max="16384" width="9.00390625" style="6" customWidth="1"/>
  </cols>
  <sheetData>
    <row r="1" spans="1:9" ht="21" customHeight="1">
      <c r="A1" s="1"/>
      <c r="B1" s="66" t="s">
        <v>0</v>
      </c>
      <c r="C1" s="66"/>
      <c r="D1" s="66"/>
      <c r="E1" s="66"/>
      <c r="F1" s="66"/>
      <c r="G1" s="2" t="s">
        <v>67</v>
      </c>
      <c r="H1" s="57"/>
      <c r="I1" s="3" t="s">
        <v>67</v>
      </c>
    </row>
    <row r="2" spans="1:13" ht="16.5" customHeight="1">
      <c r="A2" s="1"/>
      <c r="B2" s="7"/>
      <c r="C2" s="8"/>
      <c r="D2" s="50"/>
      <c r="E2" s="8"/>
      <c r="F2" s="50"/>
      <c r="G2" s="8"/>
      <c r="H2" s="50"/>
      <c r="M2" s="9" t="s">
        <v>56</v>
      </c>
    </row>
    <row r="3" spans="1:13" s="12" customFormat="1" ht="16.5" customHeight="1">
      <c r="A3" s="10"/>
      <c r="B3" s="11"/>
      <c r="C3" s="67" t="s">
        <v>1</v>
      </c>
      <c r="D3" s="67"/>
      <c r="E3" s="68" t="s">
        <v>2</v>
      </c>
      <c r="F3" s="68"/>
      <c r="G3" s="68" t="s">
        <v>3</v>
      </c>
      <c r="H3" s="68"/>
      <c r="I3" s="68" t="s">
        <v>4</v>
      </c>
      <c r="J3" s="68"/>
      <c r="K3" s="70" t="s">
        <v>64</v>
      </c>
      <c r="L3" s="70" t="s">
        <v>65</v>
      </c>
      <c r="M3" s="71" t="s">
        <v>66</v>
      </c>
    </row>
    <row r="4" spans="1:13" s="12" customFormat="1" ht="16.5" customHeight="1">
      <c r="A4" s="10"/>
      <c r="B4" s="13"/>
      <c r="C4" s="14" t="s">
        <v>5</v>
      </c>
      <c r="D4" s="51" t="s">
        <v>6</v>
      </c>
      <c r="E4" s="14" t="s">
        <v>5</v>
      </c>
      <c r="F4" s="51" t="s">
        <v>7</v>
      </c>
      <c r="G4" s="14" t="s">
        <v>5</v>
      </c>
      <c r="H4" s="51" t="s">
        <v>7</v>
      </c>
      <c r="I4" s="14" t="s">
        <v>5</v>
      </c>
      <c r="J4" s="51" t="s">
        <v>7</v>
      </c>
      <c r="K4" s="70"/>
      <c r="L4" s="70"/>
      <c r="M4" s="72"/>
    </row>
    <row r="5" spans="1:13" s="12" customFormat="1" ht="18.75" customHeight="1">
      <c r="A5" s="15"/>
      <c r="B5" s="16" t="s">
        <v>8</v>
      </c>
      <c r="C5" s="17"/>
      <c r="D5" s="52"/>
      <c r="E5" s="17"/>
      <c r="F5" s="52"/>
      <c r="G5" s="17"/>
      <c r="H5" s="52"/>
      <c r="I5" s="17"/>
      <c r="J5" s="52"/>
      <c r="K5" s="18"/>
      <c r="L5" s="18"/>
      <c r="M5" s="19"/>
    </row>
    <row r="6" spans="1:13" s="12" customFormat="1" ht="15" customHeight="1">
      <c r="A6" s="15"/>
      <c r="B6" s="20" t="s">
        <v>9</v>
      </c>
      <c r="C6" s="21">
        <v>16607665</v>
      </c>
      <c r="D6" s="53">
        <f>C6/366</f>
        <v>45376.133879781424</v>
      </c>
      <c r="E6" s="21">
        <v>542194</v>
      </c>
      <c r="F6" s="53">
        <f>E6/366</f>
        <v>1481.4043715846994</v>
      </c>
      <c r="G6" s="21">
        <v>542663</v>
      </c>
      <c r="H6" s="53">
        <f>G6/366</f>
        <v>1482.6857923497269</v>
      </c>
      <c r="I6" s="21">
        <v>21337086</v>
      </c>
      <c r="J6" s="53">
        <f>I6/366</f>
        <v>58298.04918032787</v>
      </c>
      <c r="K6" s="23">
        <v>80</v>
      </c>
      <c r="L6" s="23">
        <v>30.6</v>
      </c>
      <c r="M6" s="24">
        <f>I6/C6</f>
        <v>1.2847733862647157</v>
      </c>
    </row>
    <row r="7" spans="1:13" s="12" customFormat="1" ht="9.75" customHeight="1">
      <c r="A7" s="15"/>
      <c r="B7" s="20"/>
      <c r="C7" s="21"/>
      <c r="D7" s="53"/>
      <c r="E7" s="21"/>
      <c r="F7" s="53"/>
      <c r="G7" s="21"/>
      <c r="H7" s="53"/>
      <c r="I7" s="21"/>
      <c r="J7" s="53"/>
      <c r="K7" s="25"/>
      <c r="L7" s="25"/>
      <c r="M7" s="26"/>
    </row>
    <row r="8" spans="1:13" s="12" customFormat="1" ht="15" customHeight="1">
      <c r="A8" s="15"/>
      <c r="B8" s="20" t="s">
        <v>58</v>
      </c>
      <c r="C8" s="27">
        <v>3204938</v>
      </c>
      <c r="D8" s="53">
        <f>C8/366</f>
        <v>8756.661202185793</v>
      </c>
      <c r="E8" s="21">
        <v>7362</v>
      </c>
      <c r="F8" s="53">
        <f>E8/366</f>
        <v>20.114754098360656</v>
      </c>
      <c r="G8" s="21">
        <v>7368</v>
      </c>
      <c r="H8" s="53">
        <f>G8/366</f>
        <v>20.131147540983605</v>
      </c>
      <c r="I8" s="27">
        <v>614047</v>
      </c>
      <c r="J8" s="53">
        <f>I8/366</f>
        <v>1677.724043715847</v>
      </c>
      <c r="K8" s="29" t="s">
        <v>12</v>
      </c>
      <c r="L8" s="59" t="s">
        <v>12</v>
      </c>
      <c r="M8" s="26">
        <f>I8/C8</f>
        <v>0.1915940339563511</v>
      </c>
    </row>
    <row r="9" spans="1:13" s="12" customFormat="1" ht="15" customHeight="1">
      <c r="A9" s="15"/>
      <c r="B9" s="20" t="s">
        <v>11</v>
      </c>
      <c r="C9" s="27">
        <v>13402727</v>
      </c>
      <c r="D9" s="53">
        <f aca="true" t="shared" si="0" ref="D9:D14">C9/366</f>
        <v>36619.47267759563</v>
      </c>
      <c r="E9" s="27">
        <v>534832</v>
      </c>
      <c r="F9" s="53">
        <f aca="true" t="shared" si="1" ref="F9:F14">E9/366</f>
        <v>1461.2896174863388</v>
      </c>
      <c r="G9" s="27">
        <f>G6-G8</f>
        <v>535295</v>
      </c>
      <c r="H9" s="53">
        <f aca="true" t="shared" si="2" ref="H9:H14">G9/366</f>
        <v>1462.5546448087432</v>
      </c>
      <c r="I9" s="27">
        <v>20723039</v>
      </c>
      <c r="J9" s="53">
        <f>I9/366</f>
        <v>56620.325136612024</v>
      </c>
      <c r="K9" s="29" t="s">
        <v>10</v>
      </c>
      <c r="L9" s="59" t="s">
        <v>10</v>
      </c>
      <c r="M9" s="26">
        <f>I9/C9</f>
        <v>1.5461807884320855</v>
      </c>
    </row>
    <row r="10" spans="1:13" s="12" customFormat="1" ht="15" customHeight="1">
      <c r="A10" s="15"/>
      <c r="B10" s="28" t="s">
        <v>13</v>
      </c>
      <c r="C10" s="21">
        <v>1084475</v>
      </c>
      <c r="D10" s="53">
        <f t="shared" si="0"/>
        <v>2963.0464480874316</v>
      </c>
      <c r="E10" s="21">
        <v>4782</v>
      </c>
      <c r="F10" s="53">
        <f t="shared" si="1"/>
        <v>13.065573770491802</v>
      </c>
      <c r="G10" s="21">
        <v>4889</v>
      </c>
      <c r="H10" s="53">
        <f t="shared" si="2"/>
        <v>13.357923497267759</v>
      </c>
      <c r="I10" s="29" t="s">
        <v>12</v>
      </c>
      <c r="J10" s="59" t="s">
        <v>12</v>
      </c>
      <c r="K10" s="29" t="s">
        <v>12</v>
      </c>
      <c r="L10" s="59" t="s">
        <v>12</v>
      </c>
      <c r="M10" s="30" t="s">
        <v>12</v>
      </c>
    </row>
    <row r="11" spans="1:13" s="12" customFormat="1" ht="15" customHeight="1">
      <c r="A11" s="15"/>
      <c r="B11" s="28" t="s">
        <v>14</v>
      </c>
      <c r="C11" s="21">
        <v>185</v>
      </c>
      <c r="D11" s="53">
        <f t="shared" si="0"/>
        <v>0.505464480874317</v>
      </c>
      <c r="E11" s="21">
        <v>8</v>
      </c>
      <c r="F11" s="53">
        <f t="shared" si="1"/>
        <v>0.02185792349726776</v>
      </c>
      <c r="G11" s="21">
        <v>6</v>
      </c>
      <c r="H11" s="53">
        <f t="shared" si="2"/>
        <v>0.01639344262295082</v>
      </c>
      <c r="I11" s="29" t="s">
        <v>10</v>
      </c>
      <c r="J11" s="59" t="s">
        <v>10</v>
      </c>
      <c r="K11" s="23">
        <v>1</v>
      </c>
      <c r="L11" s="23">
        <v>26.4</v>
      </c>
      <c r="M11" s="30" t="s">
        <v>10</v>
      </c>
    </row>
    <row r="12" spans="1:13" s="12" customFormat="1" ht="15" customHeight="1">
      <c r="A12" s="15"/>
      <c r="B12" s="28" t="s">
        <v>15</v>
      </c>
      <c r="C12" s="21">
        <v>43339</v>
      </c>
      <c r="D12" s="53">
        <f t="shared" si="0"/>
        <v>118.41256830601093</v>
      </c>
      <c r="E12" s="21">
        <v>639</v>
      </c>
      <c r="F12" s="53">
        <f t="shared" si="1"/>
        <v>1.7459016393442623</v>
      </c>
      <c r="G12" s="21">
        <v>645</v>
      </c>
      <c r="H12" s="53">
        <f t="shared" si="2"/>
        <v>1.7622950819672132</v>
      </c>
      <c r="I12" s="29" t="s">
        <v>12</v>
      </c>
      <c r="J12" s="59" t="s">
        <v>12</v>
      </c>
      <c r="K12" s="23">
        <v>44.8</v>
      </c>
      <c r="L12" s="23">
        <v>67.5</v>
      </c>
      <c r="M12" s="30" t="s">
        <v>12</v>
      </c>
    </row>
    <row r="13" spans="1:13" s="12" customFormat="1" ht="14.25" customHeight="1">
      <c r="A13" s="15"/>
      <c r="B13" s="28" t="s">
        <v>16</v>
      </c>
      <c r="C13" s="21">
        <v>3225315</v>
      </c>
      <c r="D13" s="53">
        <f t="shared" si="0"/>
        <v>8812.33606557377</v>
      </c>
      <c r="E13" s="21">
        <v>9414</v>
      </c>
      <c r="F13" s="53">
        <f t="shared" si="1"/>
        <v>25.721311475409838</v>
      </c>
      <c r="G13" s="21">
        <v>12953</v>
      </c>
      <c r="H13" s="53">
        <f t="shared" si="2"/>
        <v>35.39071038251366</v>
      </c>
      <c r="I13" s="29" t="s">
        <v>17</v>
      </c>
      <c r="J13" s="59" t="s">
        <v>17</v>
      </c>
      <c r="K13" s="23">
        <v>91.1</v>
      </c>
      <c r="L13" s="23">
        <v>269.5</v>
      </c>
      <c r="M13" s="26"/>
    </row>
    <row r="14" spans="1:13" s="12" customFormat="1" ht="15" customHeight="1">
      <c r="A14" s="15"/>
      <c r="B14" s="28" t="s">
        <v>18</v>
      </c>
      <c r="C14" s="21">
        <v>9049413</v>
      </c>
      <c r="D14" s="53">
        <f t="shared" si="0"/>
        <v>24725.17213114754</v>
      </c>
      <c r="E14" s="21">
        <v>519989</v>
      </c>
      <c r="F14" s="53">
        <f t="shared" si="1"/>
        <v>1420.7349726775956</v>
      </c>
      <c r="G14" s="21">
        <v>516802</v>
      </c>
      <c r="H14" s="53">
        <f t="shared" si="2"/>
        <v>1412.0273224043715</v>
      </c>
      <c r="I14" s="29" t="s">
        <v>17</v>
      </c>
      <c r="J14" s="59" t="s">
        <v>17</v>
      </c>
      <c r="K14" s="23">
        <v>73.7</v>
      </c>
      <c r="L14" s="23">
        <v>16.5</v>
      </c>
      <c r="M14" s="30" t="s">
        <v>17</v>
      </c>
    </row>
    <row r="15" spans="1:13" s="12" customFormat="1" ht="15" customHeight="1">
      <c r="A15" s="15"/>
      <c r="B15" s="32" t="s">
        <v>57</v>
      </c>
      <c r="C15" s="21">
        <v>94525</v>
      </c>
      <c r="D15" s="29" t="s">
        <v>19</v>
      </c>
      <c r="E15" s="21">
        <v>150</v>
      </c>
      <c r="F15" s="29" t="s">
        <v>19</v>
      </c>
      <c r="G15" s="21">
        <v>178</v>
      </c>
      <c r="H15" s="29" t="s">
        <v>19</v>
      </c>
      <c r="I15" s="29" t="s">
        <v>19</v>
      </c>
      <c r="J15" s="59" t="s">
        <v>19</v>
      </c>
      <c r="K15" s="23">
        <v>94.6</v>
      </c>
      <c r="L15" s="23">
        <v>387.4</v>
      </c>
      <c r="M15" s="30"/>
    </row>
    <row r="16" spans="1:13" s="12" customFormat="1" ht="15" customHeight="1">
      <c r="A16" s="15"/>
      <c r="B16" s="31" t="s">
        <v>20</v>
      </c>
      <c r="C16" s="21"/>
      <c r="D16" s="53"/>
      <c r="E16" s="21"/>
      <c r="F16" s="53"/>
      <c r="G16" s="21"/>
      <c r="H16" s="53"/>
      <c r="I16" s="21"/>
      <c r="J16" s="53"/>
      <c r="K16" s="25"/>
      <c r="L16" s="25"/>
      <c r="M16" s="26"/>
    </row>
    <row r="17" spans="1:13" s="12" customFormat="1" ht="15" customHeight="1">
      <c r="A17" s="15"/>
      <c r="B17" s="20" t="s">
        <v>21</v>
      </c>
      <c r="C17" s="21">
        <f>SUM(C19:C23)</f>
        <v>16607665</v>
      </c>
      <c r="D17" s="53">
        <f>C17/366</f>
        <v>45376.133879781424</v>
      </c>
      <c r="E17" s="21">
        <f>SUM(E19:E23)</f>
        <v>542194</v>
      </c>
      <c r="F17" s="53">
        <f>E17/366</f>
        <v>1481.4043715846994</v>
      </c>
      <c r="G17" s="21">
        <f>SUM(G19:G23)</f>
        <v>542663</v>
      </c>
      <c r="H17" s="53">
        <f>G17/366</f>
        <v>1482.6857923497269</v>
      </c>
      <c r="I17" s="21">
        <f>I6</f>
        <v>21337086</v>
      </c>
      <c r="J17" s="53">
        <f>I17/366</f>
        <v>58298.04918032787</v>
      </c>
      <c r="K17" s="25">
        <f>K6</f>
        <v>80</v>
      </c>
      <c r="L17" s="25">
        <f>L6</f>
        <v>30.6</v>
      </c>
      <c r="M17" s="26">
        <f>M6</f>
        <v>1.2847733862647157</v>
      </c>
    </row>
    <row r="18" spans="1:13" s="12" customFormat="1" ht="9.75" customHeight="1">
      <c r="A18" s="15"/>
      <c r="B18" s="20"/>
      <c r="C18" s="21"/>
      <c r="D18" s="53"/>
      <c r="E18" s="21"/>
      <c r="F18" s="53"/>
      <c r="G18" s="21"/>
      <c r="H18" s="53"/>
      <c r="I18" s="21"/>
      <c r="J18" s="53"/>
      <c r="K18" s="25"/>
      <c r="L18" s="25"/>
      <c r="M18" s="26"/>
    </row>
    <row r="19" spans="1:13" s="12" customFormat="1" ht="15" customHeight="1">
      <c r="A19" s="15"/>
      <c r="B19" s="20" t="s">
        <v>22</v>
      </c>
      <c r="C19" s="21">
        <f>C8+C10</f>
        <v>4289413</v>
      </c>
      <c r="D19" s="53">
        <f>C19/366</f>
        <v>11719.707650273223</v>
      </c>
      <c r="E19" s="21">
        <f>E8+E10</f>
        <v>12144</v>
      </c>
      <c r="F19" s="53">
        <f>E19/366</f>
        <v>33.18032786885246</v>
      </c>
      <c r="G19" s="21">
        <f>G8+G10</f>
        <v>12257</v>
      </c>
      <c r="H19" s="53">
        <f>G19/366</f>
        <v>33.48907103825137</v>
      </c>
      <c r="I19" s="29" t="s">
        <v>12</v>
      </c>
      <c r="J19" s="59" t="s">
        <v>12</v>
      </c>
      <c r="K19" s="23">
        <v>89.1</v>
      </c>
      <c r="L19" s="23">
        <v>351.6</v>
      </c>
      <c r="M19" s="30" t="s">
        <v>12</v>
      </c>
    </row>
    <row r="20" spans="1:13" s="12" customFormat="1" ht="15" customHeight="1">
      <c r="A20" s="15"/>
      <c r="B20" s="20" t="s">
        <v>23</v>
      </c>
      <c r="C20" s="21">
        <f>C11</f>
        <v>185</v>
      </c>
      <c r="D20" s="53">
        <f>C20/366</f>
        <v>0.505464480874317</v>
      </c>
      <c r="E20" s="21">
        <f>E11</f>
        <v>8</v>
      </c>
      <c r="F20" s="53">
        <f>E20/366</f>
        <v>0.02185792349726776</v>
      </c>
      <c r="G20" s="21">
        <f>G11</f>
        <v>6</v>
      </c>
      <c r="H20" s="53">
        <f>G20/366</f>
        <v>0.01639344262295082</v>
      </c>
      <c r="I20" s="29" t="s">
        <v>10</v>
      </c>
      <c r="J20" s="59" t="s">
        <v>10</v>
      </c>
      <c r="K20" s="23">
        <v>1</v>
      </c>
      <c r="L20" s="23">
        <v>26.4</v>
      </c>
      <c r="M20" s="30" t="s">
        <v>10</v>
      </c>
    </row>
    <row r="21" spans="1:13" s="12" customFormat="1" ht="15" customHeight="1">
      <c r="A21" s="15"/>
      <c r="B21" s="20" t="s">
        <v>24</v>
      </c>
      <c r="C21" s="21">
        <f>C12</f>
        <v>43339</v>
      </c>
      <c r="D21" s="53">
        <f>C21/366</f>
        <v>118.41256830601093</v>
      </c>
      <c r="E21" s="21">
        <f>E12</f>
        <v>639</v>
      </c>
      <c r="F21" s="53">
        <f>E21/366</f>
        <v>1.7459016393442623</v>
      </c>
      <c r="G21" s="21">
        <f>G12</f>
        <v>645</v>
      </c>
      <c r="H21" s="53">
        <f>G21/366</f>
        <v>1.7622950819672132</v>
      </c>
      <c r="I21" s="29" t="s">
        <v>12</v>
      </c>
      <c r="J21" s="59" t="s">
        <v>12</v>
      </c>
      <c r="K21" s="23">
        <v>44.8</v>
      </c>
      <c r="L21" s="23">
        <v>67.5</v>
      </c>
      <c r="M21" s="30" t="s">
        <v>12</v>
      </c>
    </row>
    <row r="22" spans="1:13" s="12" customFormat="1" ht="15" customHeight="1">
      <c r="A22" s="15"/>
      <c r="B22" s="20" t="s">
        <v>25</v>
      </c>
      <c r="C22" s="21">
        <f>C13</f>
        <v>3225315</v>
      </c>
      <c r="D22" s="53">
        <f>C22/366</f>
        <v>8812.33606557377</v>
      </c>
      <c r="E22" s="21">
        <f>E13</f>
        <v>9414</v>
      </c>
      <c r="F22" s="53">
        <f>E22/366</f>
        <v>25.721311475409838</v>
      </c>
      <c r="G22" s="21">
        <f>G13</f>
        <v>12953</v>
      </c>
      <c r="H22" s="53">
        <f>G22/366</f>
        <v>35.39071038251366</v>
      </c>
      <c r="I22" s="29" t="s">
        <v>17</v>
      </c>
      <c r="J22" s="59" t="s">
        <v>17</v>
      </c>
      <c r="K22" s="23">
        <v>91.1</v>
      </c>
      <c r="L22" s="23">
        <v>217.5</v>
      </c>
      <c r="M22" s="30"/>
    </row>
    <row r="23" spans="1:13" s="12" customFormat="1" ht="15" customHeight="1">
      <c r="A23" s="15"/>
      <c r="B23" s="20" t="s">
        <v>26</v>
      </c>
      <c r="C23" s="21">
        <f>C14</f>
        <v>9049413</v>
      </c>
      <c r="D23" s="53">
        <f>C23/366</f>
        <v>24725.17213114754</v>
      </c>
      <c r="E23" s="21">
        <f>E14</f>
        <v>519989</v>
      </c>
      <c r="F23" s="53">
        <f>E23/366</f>
        <v>1420.7349726775956</v>
      </c>
      <c r="G23" s="21">
        <f>G14</f>
        <v>516802</v>
      </c>
      <c r="H23" s="53">
        <f>G23/366</f>
        <v>1412.0273224043715</v>
      </c>
      <c r="I23" s="29" t="s">
        <v>17</v>
      </c>
      <c r="J23" s="59" t="s">
        <v>17</v>
      </c>
      <c r="K23" s="23">
        <v>73.7</v>
      </c>
      <c r="L23" s="23">
        <v>17.5</v>
      </c>
      <c r="M23" s="30" t="s">
        <v>17</v>
      </c>
    </row>
    <row r="24" spans="1:13" s="12" customFormat="1" ht="15" customHeight="1">
      <c r="A24" s="15"/>
      <c r="B24" s="32" t="s">
        <v>57</v>
      </c>
      <c r="C24" s="21">
        <v>806840</v>
      </c>
      <c r="D24" s="53"/>
      <c r="E24" s="21">
        <v>2178</v>
      </c>
      <c r="F24" s="29" t="s">
        <v>19</v>
      </c>
      <c r="G24" s="21">
        <v>2476</v>
      </c>
      <c r="H24" s="29" t="s">
        <v>19</v>
      </c>
      <c r="I24" s="29" t="s">
        <v>19</v>
      </c>
      <c r="J24" s="59" t="s">
        <v>19</v>
      </c>
      <c r="K24" s="23">
        <v>94.6</v>
      </c>
      <c r="L24" s="23">
        <v>262.9</v>
      </c>
      <c r="M24" s="30"/>
    </row>
    <row r="25" spans="1:13" s="63" customFormat="1" ht="9.75" customHeight="1">
      <c r="A25" s="61"/>
      <c r="B25" s="62"/>
      <c r="C25" s="21"/>
      <c r="D25" s="53"/>
      <c r="E25" s="21"/>
      <c r="F25" s="53"/>
      <c r="G25" s="21"/>
      <c r="H25" s="53"/>
      <c r="I25" s="21"/>
      <c r="J25" s="53"/>
      <c r="K25" s="22"/>
      <c r="L25" s="22"/>
      <c r="M25" s="24"/>
    </row>
    <row r="26" spans="1:13" s="12" customFormat="1" ht="15" customHeight="1">
      <c r="A26" s="15"/>
      <c r="B26" s="31" t="s">
        <v>27</v>
      </c>
      <c r="C26" s="33"/>
      <c r="D26" s="54"/>
      <c r="E26" s="33"/>
      <c r="F26" s="54"/>
      <c r="G26" s="33"/>
      <c r="H26" s="54"/>
      <c r="I26" s="33"/>
      <c r="J26" s="54"/>
      <c r="K26" s="34"/>
      <c r="L26" s="34"/>
      <c r="M26" s="26"/>
    </row>
    <row r="27" spans="1:13" s="12" customFormat="1" ht="15" customHeight="1">
      <c r="A27" s="15"/>
      <c r="B27" s="20" t="s">
        <v>28</v>
      </c>
      <c r="C27" s="33">
        <f>C17</f>
        <v>16607665</v>
      </c>
      <c r="D27" s="54">
        <f>D6</f>
        <v>45376.133879781424</v>
      </c>
      <c r="E27" s="33">
        <f>E17</f>
        <v>542194</v>
      </c>
      <c r="F27" s="54">
        <f>E27/366</f>
        <v>1481.4043715846994</v>
      </c>
      <c r="G27" s="33">
        <f>G17</f>
        <v>542663</v>
      </c>
      <c r="H27" s="54">
        <f>G27/366</f>
        <v>1482.6857923497269</v>
      </c>
      <c r="I27" s="33">
        <f>I17</f>
        <v>21337086</v>
      </c>
      <c r="J27" s="54">
        <f>I27/366</f>
        <v>58298.04918032787</v>
      </c>
      <c r="K27" s="34">
        <f>K17</f>
        <v>80</v>
      </c>
      <c r="L27" s="34">
        <f>L17</f>
        <v>30.6</v>
      </c>
      <c r="M27" s="26">
        <f>M17</f>
        <v>1.2847733862647157</v>
      </c>
    </row>
    <row r="28" spans="1:13" s="12" customFormat="1" ht="9.75" customHeight="1">
      <c r="A28" s="15"/>
      <c r="B28" s="20"/>
      <c r="C28" s="33"/>
      <c r="D28" s="54"/>
      <c r="E28" s="33"/>
      <c r="F28" s="54"/>
      <c r="G28" s="33"/>
      <c r="H28" s="54"/>
      <c r="I28" s="33"/>
      <c r="J28" s="54"/>
      <c r="K28" s="34"/>
      <c r="L28" s="34"/>
      <c r="M28" s="26"/>
    </row>
    <row r="29" spans="1:13" s="12" customFormat="1" ht="15" customHeight="1">
      <c r="A29" s="15"/>
      <c r="B29" s="20" t="s">
        <v>29</v>
      </c>
      <c r="C29" s="29">
        <f>C42</f>
        <v>2541137</v>
      </c>
      <c r="D29" s="34">
        <f>C29/366</f>
        <v>6942.997267759562</v>
      </c>
      <c r="E29" s="29">
        <f>E42</f>
        <v>97377</v>
      </c>
      <c r="F29" s="64">
        <f>E29/366</f>
        <v>266.05737704918033</v>
      </c>
      <c r="G29" s="29">
        <f>G42</f>
        <v>97523</v>
      </c>
      <c r="H29" s="64">
        <f>G29/366</f>
        <v>266.45628415300547</v>
      </c>
      <c r="I29" s="21">
        <f>I42</f>
        <v>3642661</v>
      </c>
      <c r="J29" s="65">
        <f>I29/366</f>
        <v>9952.625683060109</v>
      </c>
      <c r="K29" s="65">
        <v>77.8</v>
      </c>
      <c r="L29" s="65">
        <v>26.1</v>
      </c>
      <c r="M29" s="26">
        <f>J29/D29</f>
        <v>1.4334768255312484</v>
      </c>
    </row>
    <row r="30" spans="1:13" s="12" customFormat="1" ht="15" customHeight="1">
      <c r="A30" s="15"/>
      <c r="B30" s="20" t="s">
        <v>30</v>
      </c>
      <c r="C30" s="59">
        <f>C43+C45+C53</f>
        <v>4071332</v>
      </c>
      <c r="D30" s="34">
        <f aca="true" t="shared" si="3" ref="D30:D37">C30/366</f>
        <v>11123.857923497268</v>
      </c>
      <c r="E30" s="29">
        <f>E43+E45+E53</f>
        <v>131008</v>
      </c>
      <c r="F30" s="64">
        <f aca="true" t="shared" si="4" ref="F30:H37">E30/366</f>
        <v>357.94535519125685</v>
      </c>
      <c r="G30" s="29">
        <f>G43+G45+G53</f>
        <v>130919</v>
      </c>
      <c r="H30" s="64">
        <f t="shared" si="4"/>
        <v>357.7021857923497</v>
      </c>
      <c r="I30" s="21">
        <f>I43+I45+I53</f>
        <v>5445377</v>
      </c>
      <c r="J30" s="65">
        <f aca="true" t="shared" si="5" ref="J30:J37">I30/366</f>
        <v>14878.079234972678</v>
      </c>
      <c r="K30" s="65">
        <v>76.3</v>
      </c>
      <c r="L30" s="65">
        <v>31.1</v>
      </c>
      <c r="M30" s="26">
        <f aca="true" t="shared" si="6" ref="M30:M37">J30/D30</f>
        <v>1.3374927419331069</v>
      </c>
    </row>
    <row r="31" spans="1:13" s="12" customFormat="1" ht="15" customHeight="1">
      <c r="A31" s="15"/>
      <c r="B31" s="20" t="s">
        <v>31</v>
      </c>
      <c r="C31" s="29">
        <f>C44+C46+C47</f>
        <v>3291456</v>
      </c>
      <c r="D31" s="34">
        <f t="shared" si="3"/>
        <v>8993.04918032787</v>
      </c>
      <c r="E31" s="29">
        <f>E44+E46+E47</f>
        <v>121030</v>
      </c>
      <c r="F31" s="64">
        <f t="shared" si="4"/>
        <v>330.6830601092896</v>
      </c>
      <c r="G31" s="29">
        <f>G44+G46+G47</f>
        <v>121144</v>
      </c>
      <c r="H31" s="64">
        <f t="shared" si="4"/>
        <v>330.9945355191257</v>
      </c>
      <c r="I31" s="21">
        <f>I44+I46+I47</f>
        <v>4448456</v>
      </c>
      <c r="J31" s="65">
        <f t="shared" si="5"/>
        <v>12154.25136612022</v>
      </c>
      <c r="K31" s="65">
        <v>84.5</v>
      </c>
      <c r="L31" s="65">
        <v>27.2</v>
      </c>
      <c r="M31" s="26">
        <f t="shared" si="6"/>
        <v>1.351516167920823</v>
      </c>
    </row>
    <row r="32" spans="1:13" s="12" customFormat="1" ht="15" customHeight="1">
      <c r="A32" s="15"/>
      <c r="B32" s="20" t="s">
        <v>59</v>
      </c>
      <c r="C32" s="29">
        <f>C48</f>
        <v>1988239</v>
      </c>
      <c r="D32" s="34">
        <f t="shared" si="3"/>
        <v>5432.346994535519</v>
      </c>
      <c r="E32" s="29">
        <f>E48</f>
        <v>55258</v>
      </c>
      <c r="F32" s="64">
        <f t="shared" si="4"/>
        <v>150.97814207650273</v>
      </c>
      <c r="G32" s="29">
        <f>G48</f>
        <v>55319</v>
      </c>
      <c r="H32" s="64">
        <f t="shared" si="4"/>
        <v>151.1448087431694</v>
      </c>
      <c r="I32" s="21">
        <f>I48</f>
        <v>2305573</v>
      </c>
      <c r="J32" s="65">
        <f t="shared" si="5"/>
        <v>6299.379781420765</v>
      </c>
      <c r="K32" s="65">
        <v>84</v>
      </c>
      <c r="L32" s="65">
        <v>36</v>
      </c>
      <c r="M32" s="26">
        <f t="shared" si="6"/>
        <v>1.1596055604985114</v>
      </c>
    </row>
    <row r="33" spans="1:13" s="12" customFormat="1" ht="15" customHeight="1">
      <c r="A33" s="15"/>
      <c r="B33" s="20" t="s">
        <v>32</v>
      </c>
      <c r="C33" s="29">
        <f>C54+C55</f>
        <v>1101109</v>
      </c>
      <c r="D33" s="34">
        <f t="shared" si="3"/>
        <v>3008.4945355191257</v>
      </c>
      <c r="E33" s="29">
        <f>E54+E55</f>
        <v>35618</v>
      </c>
      <c r="F33" s="64">
        <f t="shared" si="4"/>
        <v>97.31693989071039</v>
      </c>
      <c r="G33" s="29">
        <f>G54+G55</f>
        <v>35793</v>
      </c>
      <c r="H33" s="64">
        <f t="shared" si="4"/>
        <v>97.79508196721312</v>
      </c>
      <c r="I33" s="21">
        <f>I54+I55</f>
        <v>1773318</v>
      </c>
      <c r="J33" s="65">
        <f t="shared" si="5"/>
        <v>4845.131147540984</v>
      </c>
      <c r="K33" s="65">
        <v>78.1</v>
      </c>
      <c r="L33" s="65">
        <v>30.8</v>
      </c>
      <c r="M33" s="26">
        <f t="shared" si="6"/>
        <v>1.6104836124307402</v>
      </c>
    </row>
    <row r="34" spans="1:13" s="12" customFormat="1" ht="15" customHeight="1">
      <c r="A34" s="15"/>
      <c r="B34" s="20" t="s">
        <v>60</v>
      </c>
      <c r="C34" s="29">
        <f>C49+C50+C56</f>
        <v>1192103</v>
      </c>
      <c r="D34" s="34">
        <f t="shared" si="3"/>
        <v>3257.1120218579235</v>
      </c>
      <c r="E34" s="29">
        <f>E49+E50+E56</f>
        <v>21337</v>
      </c>
      <c r="F34" s="64">
        <f t="shared" si="4"/>
        <v>58.297814207650276</v>
      </c>
      <c r="G34" s="29">
        <f>G49+G50+G56</f>
        <v>21387</v>
      </c>
      <c r="H34" s="64">
        <f t="shared" si="4"/>
        <v>58.4344262295082</v>
      </c>
      <c r="I34" s="21">
        <f>I49+I50+I56</f>
        <v>1067557</v>
      </c>
      <c r="J34" s="65">
        <f t="shared" si="5"/>
        <v>2916.8224043715845</v>
      </c>
      <c r="K34" s="65">
        <v>77.4</v>
      </c>
      <c r="L34" s="65">
        <v>55.8</v>
      </c>
      <c r="M34" s="26">
        <f t="shared" si="6"/>
        <v>0.8955241283681024</v>
      </c>
    </row>
    <row r="35" spans="1:13" s="12" customFormat="1" ht="15" customHeight="1">
      <c r="A35" s="15"/>
      <c r="B35" s="20" t="s">
        <v>33</v>
      </c>
      <c r="C35" s="29">
        <f>C51</f>
        <v>666461</v>
      </c>
      <c r="D35" s="34">
        <f t="shared" si="3"/>
        <v>1820.931693989071</v>
      </c>
      <c r="E35" s="29">
        <f>E51</f>
        <v>28030</v>
      </c>
      <c r="F35" s="64">
        <f t="shared" si="4"/>
        <v>76.5846994535519</v>
      </c>
      <c r="G35" s="29">
        <f>G51</f>
        <v>28070</v>
      </c>
      <c r="H35" s="64">
        <f t="shared" si="4"/>
        <v>76.69398907103825</v>
      </c>
      <c r="I35" s="21">
        <f>I51</f>
        <v>892341</v>
      </c>
      <c r="J35" s="65">
        <f t="shared" si="5"/>
        <v>2438.090163934426</v>
      </c>
      <c r="K35" s="65">
        <v>80.6</v>
      </c>
      <c r="L35" s="65">
        <v>23.8</v>
      </c>
      <c r="M35" s="26">
        <f t="shared" si="6"/>
        <v>1.3389245582262128</v>
      </c>
    </row>
    <row r="36" spans="1:13" s="12" customFormat="1" ht="15" customHeight="1">
      <c r="A36" s="15"/>
      <c r="B36" s="20" t="s">
        <v>34</v>
      </c>
      <c r="C36" s="29">
        <f>C57</f>
        <v>867119</v>
      </c>
      <c r="D36" s="34">
        <f t="shared" si="3"/>
        <v>2369.1775956284155</v>
      </c>
      <c r="E36" s="29">
        <f>E57</f>
        <v>26382</v>
      </c>
      <c r="F36" s="64">
        <f t="shared" si="4"/>
        <v>72.08196721311475</v>
      </c>
      <c r="G36" s="29">
        <f>G57</f>
        <v>26385</v>
      </c>
      <c r="H36" s="64">
        <f t="shared" si="4"/>
        <v>72.09016393442623</v>
      </c>
      <c r="I36" s="21">
        <f>I57</f>
        <v>526732</v>
      </c>
      <c r="J36" s="65">
        <f t="shared" si="5"/>
        <v>1439.1584699453551</v>
      </c>
      <c r="K36" s="65">
        <v>82</v>
      </c>
      <c r="L36" s="65">
        <v>32.9</v>
      </c>
      <c r="M36" s="26">
        <f t="shared" si="6"/>
        <v>0.607450649795472</v>
      </c>
    </row>
    <row r="37" spans="2:13" s="12" customFormat="1" ht="15" customHeight="1">
      <c r="B37" s="20" t="s">
        <v>35</v>
      </c>
      <c r="C37" s="29">
        <f>C52</f>
        <v>888709</v>
      </c>
      <c r="D37" s="34">
        <f t="shared" si="3"/>
        <v>2428.1666666666665</v>
      </c>
      <c r="E37" s="29">
        <f>E52</f>
        <v>26154</v>
      </c>
      <c r="F37" s="64">
        <f t="shared" si="4"/>
        <v>71.45901639344262</v>
      </c>
      <c r="G37" s="29">
        <f>G52</f>
        <v>26123</v>
      </c>
      <c r="H37" s="64">
        <f t="shared" si="4"/>
        <v>71.3743169398907</v>
      </c>
      <c r="I37" s="21">
        <f>I52</f>
        <v>1235071</v>
      </c>
      <c r="J37" s="65">
        <f t="shared" si="5"/>
        <v>3374.5109289617485</v>
      </c>
      <c r="K37" s="65">
        <v>84.8</v>
      </c>
      <c r="L37" s="65">
        <v>34</v>
      </c>
      <c r="M37" s="26">
        <f t="shared" si="6"/>
        <v>1.3897361228478613</v>
      </c>
    </row>
    <row r="38" spans="2:13" s="63" customFormat="1" ht="12.75" customHeight="1">
      <c r="B38" s="62"/>
      <c r="C38" s="21"/>
      <c r="D38" s="53"/>
      <c r="E38" s="53"/>
      <c r="F38" s="53"/>
      <c r="G38" s="53"/>
      <c r="H38" s="53"/>
      <c r="I38" s="21"/>
      <c r="J38" s="53"/>
      <c r="M38" s="24"/>
    </row>
    <row r="39" spans="2:13" s="12" customFormat="1" ht="15" customHeight="1">
      <c r="B39" s="31" t="s">
        <v>36</v>
      </c>
      <c r="C39" s="33"/>
      <c r="D39" s="54"/>
      <c r="E39" s="33"/>
      <c r="F39" s="54"/>
      <c r="G39" s="33"/>
      <c r="H39" s="54"/>
      <c r="I39" s="33"/>
      <c r="K39" s="34"/>
      <c r="L39" s="34"/>
      <c r="M39" s="26"/>
    </row>
    <row r="40" spans="2:13" s="12" customFormat="1" ht="15" customHeight="1">
      <c r="B40" s="20" t="s">
        <v>28</v>
      </c>
      <c r="C40" s="33">
        <f>SUM(C42:C57)</f>
        <v>16607665</v>
      </c>
      <c r="D40" s="54">
        <f>D27</f>
        <v>45376.133879781424</v>
      </c>
      <c r="E40" s="54">
        <f>SUM(E42:E57)</f>
        <v>542194</v>
      </c>
      <c r="F40" s="54">
        <f>F27</f>
        <v>1481.4043715846994</v>
      </c>
      <c r="G40" s="54">
        <f>SUM(G42:G57)</f>
        <v>542663</v>
      </c>
      <c r="H40" s="54">
        <f>H27</f>
        <v>1482.6857923497269</v>
      </c>
      <c r="I40" s="54">
        <f>SUM(I42:I57)</f>
        <v>21337086</v>
      </c>
      <c r="J40" s="54">
        <f>J27</f>
        <v>58298.04918032787</v>
      </c>
      <c r="K40" s="34">
        <f>K27</f>
        <v>80</v>
      </c>
      <c r="L40" s="34">
        <f>L27</f>
        <v>30.6</v>
      </c>
      <c r="M40" s="26">
        <f>M27</f>
        <v>1.2847733862647157</v>
      </c>
    </row>
    <row r="41" spans="2:13" s="12" customFormat="1" ht="15" customHeight="1">
      <c r="B41" s="20"/>
      <c r="C41" s="33"/>
      <c r="D41" s="54"/>
      <c r="E41" s="33"/>
      <c r="F41" s="54"/>
      <c r="G41" s="33"/>
      <c r="H41" s="54"/>
      <c r="I41" s="33"/>
      <c r="J41" s="54"/>
      <c r="K41" s="34"/>
      <c r="L41" s="34"/>
      <c r="M41" s="26"/>
    </row>
    <row r="42" spans="2:13" s="12" customFormat="1" ht="15" customHeight="1">
      <c r="B42" s="35" t="s">
        <v>37</v>
      </c>
      <c r="C42" s="21">
        <v>2541137</v>
      </c>
      <c r="D42" s="22">
        <f>C42/366</f>
        <v>6942.997267759562</v>
      </c>
      <c r="E42" s="21">
        <v>97377</v>
      </c>
      <c r="F42" s="22">
        <f>E42/366</f>
        <v>266.05737704918033</v>
      </c>
      <c r="G42" s="21">
        <v>97523</v>
      </c>
      <c r="H42" s="22">
        <f>G42/366</f>
        <v>266.45628415300547</v>
      </c>
      <c r="I42" s="21">
        <v>3642661</v>
      </c>
      <c r="J42" s="34">
        <f>I42/366</f>
        <v>9952.625683060109</v>
      </c>
      <c r="K42" s="22">
        <v>77.75826530999426</v>
      </c>
      <c r="L42" s="34">
        <f>2*C42/(E42+G42)</f>
        <v>26.0763160595177</v>
      </c>
      <c r="M42" s="26">
        <f aca="true" t="shared" si="7" ref="M42:M57">J42/D42</f>
        <v>1.4334768255312484</v>
      </c>
    </row>
    <row r="43" spans="2:13" s="12" customFormat="1" ht="15" customHeight="1">
      <c r="B43" s="35" t="s">
        <v>38</v>
      </c>
      <c r="C43" s="21">
        <v>1271642</v>
      </c>
      <c r="D43" s="22">
        <f aca="true" t="shared" si="8" ref="D43:D57">C43/366</f>
        <v>3474.431693989071</v>
      </c>
      <c r="E43" s="21">
        <v>48049</v>
      </c>
      <c r="F43" s="22">
        <f aca="true" t="shared" si="9" ref="F43:F57">E43/366</f>
        <v>131.28142076502732</v>
      </c>
      <c r="G43" s="21">
        <v>48075</v>
      </c>
      <c r="H43" s="22">
        <f aca="true" t="shared" si="10" ref="H43:H57">G43/366</f>
        <v>131.35245901639345</v>
      </c>
      <c r="I43" s="21">
        <v>1943465</v>
      </c>
      <c r="J43" s="34">
        <f aca="true" t="shared" si="11" ref="J43:J57">I43/366</f>
        <v>5310.013661202186</v>
      </c>
      <c r="K43" s="22">
        <v>82.01877159081235</v>
      </c>
      <c r="L43" s="34">
        <f aca="true" t="shared" si="12" ref="L43:L57">2*C43/(E43+G43)</f>
        <v>26.45836627689235</v>
      </c>
      <c r="M43" s="26">
        <f t="shared" si="7"/>
        <v>1.5283114272727703</v>
      </c>
    </row>
    <row r="44" spans="2:13" s="12" customFormat="1" ht="15" customHeight="1">
      <c r="B44" s="35" t="s">
        <v>62</v>
      </c>
      <c r="C44" s="21">
        <v>1373871</v>
      </c>
      <c r="D44" s="22">
        <f t="shared" si="8"/>
        <v>3753.745901639344</v>
      </c>
      <c r="E44" s="21">
        <v>42422</v>
      </c>
      <c r="F44" s="22">
        <f t="shared" si="9"/>
        <v>115.90710382513662</v>
      </c>
      <c r="G44" s="21">
        <v>42481</v>
      </c>
      <c r="H44" s="22">
        <f t="shared" si="10"/>
        <v>116.06830601092896</v>
      </c>
      <c r="I44" s="21">
        <v>1619921</v>
      </c>
      <c r="J44" s="34">
        <f t="shared" si="11"/>
        <v>4426.013661202186</v>
      </c>
      <c r="K44" s="22">
        <v>87.36458489658979</v>
      </c>
      <c r="L44" s="34">
        <f t="shared" si="12"/>
        <v>32.36330871700647</v>
      </c>
      <c r="M44" s="26">
        <f t="shared" si="7"/>
        <v>1.179092505773832</v>
      </c>
    </row>
    <row r="45" spans="2:13" s="12" customFormat="1" ht="15" customHeight="1">
      <c r="B45" s="35" t="s">
        <v>39</v>
      </c>
      <c r="C45" s="21">
        <v>1171395</v>
      </c>
      <c r="D45" s="22">
        <f t="shared" si="8"/>
        <v>3200.532786885246</v>
      </c>
      <c r="E45" s="21">
        <v>43724</v>
      </c>
      <c r="F45" s="22">
        <f t="shared" si="9"/>
        <v>119.46448087431693</v>
      </c>
      <c r="G45" s="21">
        <v>43824</v>
      </c>
      <c r="H45" s="22">
        <f t="shared" si="10"/>
        <v>119.73770491803279</v>
      </c>
      <c r="I45" s="21">
        <v>1827628</v>
      </c>
      <c r="J45" s="34">
        <f t="shared" si="11"/>
        <v>4993.51912568306</v>
      </c>
      <c r="K45" s="22">
        <v>68.25495788673265</v>
      </c>
      <c r="L45" s="34">
        <f t="shared" si="12"/>
        <v>26.760063051126238</v>
      </c>
      <c r="M45" s="26">
        <f t="shared" si="7"/>
        <v>1.5602149573798763</v>
      </c>
    </row>
    <row r="46" spans="2:13" s="12" customFormat="1" ht="15" customHeight="1">
      <c r="B46" s="35" t="s">
        <v>40</v>
      </c>
      <c r="C46" s="21">
        <v>1438809</v>
      </c>
      <c r="D46" s="22">
        <f t="shared" si="8"/>
        <v>3931.1721311475408</v>
      </c>
      <c r="E46" s="21">
        <v>68064</v>
      </c>
      <c r="F46" s="22">
        <f t="shared" si="9"/>
        <v>185.9672131147541</v>
      </c>
      <c r="G46" s="21">
        <v>68055</v>
      </c>
      <c r="H46" s="22">
        <f t="shared" si="10"/>
        <v>185.94262295081967</v>
      </c>
      <c r="I46" s="21">
        <v>2443958</v>
      </c>
      <c r="J46" s="34">
        <f t="shared" si="11"/>
        <v>6677.48087431694</v>
      </c>
      <c r="K46" s="22">
        <v>81.69564531093323</v>
      </c>
      <c r="L46" s="34">
        <f t="shared" si="12"/>
        <v>21.140457981619026</v>
      </c>
      <c r="M46" s="26">
        <f t="shared" si="7"/>
        <v>1.6985979375997788</v>
      </c>
    </row>
    <row r="47" spans="2:13" s="12" customFormat="1" ht="15" customHeight="1">
      <c r="B47" s="35" t="s">
        <v>41</v>
      </c>
      <c r="C47" s="21">
        <v>478776</v>
      </c>
      <c r="D47" s="22">
        <f t="shared" si="8"/>
        <v>1308.1311475409836</v>
      </c>
      <c r="E47" s="21">
        <v>10544</v>
      </c>
      <c r="F47" s="22">
        <f t="shared" si="9"/>
        <v>28.808743169398905</v>
      </c>
      <c r="G47" s="21">
        <v>10608</v>
      </c>
      <c r="H47" s="22">
        <f t="shared" si="10"/>
        <v>28.983606557377048</v>
      </c>
      <c r="I47" s="21">
        <v>384577</v>
      </c>
      <c r="J47" s="34">
        <f t="shared" si="11"/>
        <v>1050.7568306010928</v>
      </c>
      <c r="K47" s="22">
        <v>84.85656253433956</v>
      </c>
      <c r="L47" s="34">
        <f t="shared" si="12"/>
        <v>45.27004538577912</v>
      </c>
      <c r="M47" s="26">
        <f t="shared" si="7"/>
        <v>0.8032503717813757</v>
      </c>
    </row>
    <row r="48" spans="2:13" s="12" customFormat="1" ht="15" customHeight="1">
      <c r="B48" s="35" t="s">
        <v>42</v>
      </c>
      <c r="C48" s="21">
        <v>1988239</v>
      </c>
      <c r="D48" s="22">
        <f t="shared" si="8"/>
        <v>5432.346994535519</v>
      </c>
      <c r="E48" s="21">
        <v>55258</v>
      </c>
      <c r="F48" s="22">
        <f t="shared" si="9"/>
        <v>150.97814207650273</v>
      </c>
      <c r="G48" s="21">
        <v>55319</v>
      </c>
      <c r="H48" s="22">
        <f t="shared" si="10"/>
        <v>151.1448087431694</v>
      </c>
      <c r="I48" s="21">
        <v>2305573</v>
      </c>
      <c r="J48" s="34">
        <f t="shared" si="11"/>
        <v>6299.379781420765</v>
      </c>
      <c r="K48" s="22">
        <v>83.9630083522171</v>
      </c>
      <c r="L48" s="34">
        <f t="shared" si="12"/>
        <v>35.96116733136186</v>
      </c>
      <c r="M48" s="26">
        <f t="shared" si="7"/>
        <v>1.1596055604985114</v>
      </c>
    </row>
    <row r="49" spans="2:13" s="12" customFormat="1" ht="15" customHeight="1">
      <c r="B49" s="35" t="s">
        <v>43</v>
      </c>
      <c r="C49" s="21">
        <v>426261</v>
      </c>
      <c r="D49" s="22">
        <f t="shared" si="8"/>
        <v>1164.6475409836066</v>
      </c>
      <c r="E49" s="21">
        <v>6453</v>
      </c>
      <c r="F49" s="22">
        <f t="shared" si="9"/>
        <v>17.631147540983605</v>
      </c>
      <c r="G49" s="21">
        <v>6511</v>
      </c>
      <c r="H49" s="22">
        <f t="shared" si="10"/>
        <v>17.7896174863388</v>
      </c>
      <c r="I49" s="21">
        <v>345636</v>
      </c>
      <c r="J49" s="34">
        <f t="shared" si="11"/>
        <v>944.360655737705</v>
      </c>
      <c r="K49" s="22">
        <v>80.99078866367222</v>
      </c>
      <c r="L49" s="34">
        <f t="shared" si="12"/>
        <v>65.76072199938291</v>
      </c>
      <c r="M49" s="26">
        <f t="shared" si="7"/>
        <v>0.8108553210357035</v>
      </c>
    </row>
    <row r="50" spans="2:13" s="12" customFormat="1" ht="15" customHeight="1">
      <c r="B50" s="35" t="s">
        <v>44</v>
      </c>
      <c r="C50" s="21">
        <v>345432</v>
      </c>
      <c r="D50" s="22">
        <f t="shared" si="8"/>
        <v>943.8032786885246</v>
      </c>
      <c r="E50" s="21">
        <v>4989</v>
      </c>
      <c r="F50" s="22">
        <f t="shared" si="9"/>
        <v>13.631147540983607</v>
      </c>
      <c r="G50" s="21">
        <v>4999</v>
      </c>
      <c r="H50" s="22">
        <f t="shared" si="10"/>
        <v>13.658469945355192</v>
      </c>
      <c r="I50" s="21">
        <v>260429</v>
      </c>
      <c r="J50" s="34">
        <f t="shared" si="11"/>
        <v>711.5546448087432</v>
      </c>
      <c r="K50" s="22">
        <v>87.1471171457548</v>
      </c>
      <c r="L50" s="34">
        <f t="shared" si="12"/>
        <v>69.16940328394072</v>
      </c>
      <c r="M50" s="26">
        <f t="shared" si="7"/>
        <v>0.7539226244239098</v>
      </c>
    </row>
    <row r="51" spans="2:13" s="12" customFormat="1" ht="15" customHeight="1">
      <c r="B51" s="35" t="s">
        <v>45</v>
      </c>
      <c r="C51" s="21">
        <v>666461</v>
      </c>
      <c r="D51" s="22">
        <f t="shared" si="8"/>
        <v>1820.931693989071</v>
      </c>
      <c r="E51" s="21">
        <v>28030</v>
      </c>
      <c r="F51" s="22">
        <f t="shared" si="9"/>
        <v>76.5846994535519</v>
      </c>
      <c r="G51" s="21">
        <v>28070</v>
      </c>
      <c r="H51" s="22">
        <f t="shared" si="10"/>
        <v>76.69398907103825</v>
      </c>
      <c r="I51" s="21">
        <v>892341</v>
      </c>
      <c r="J51" s="34">
        <f t="shared" si="11"/>
        <v>2438.090163934426</v>
      </c>
      <c r="K51" s="22">
        <v>80.64356483565417</v>
      </c>
      <c r="L51" s="34">
        <f t="shared" si="12"/>
        <v>23.759750445632797</v>
      </c>
      <c r="M51" s="26">
        <f t="shared" si="7"/>
        <v>1.3389245582262128</v>
      </c>
    </row>
    <row r="52" spans="2:13" s="12" customFormat="1" ht="15" customHeight="1">
      <c r="B52" s="35" t="s">
        <v>46</v>
      </c>
      <c r="C52" s="21">
        <v>888709</v>
      </c>
      <c r="D52" s="22">
        <f t="shared" si="8"/>
        <v>2428.1666666666665</v>
      </c>
      <c r="E52" s="21">
        <v>26154</v>
      </c>
      <c r="F52" s="22">
        <f t="shared" si="9"/>
        <v>71.45901639344262</v>
      </c>
      <c r="G52" s="21">
        <v>26123</v>
      </c>
      <c r="H52" s="22">
        <f t="shared" si="10"/>
        <v>71.3743169398907</v>
      </c>
      <c r="I52" s="21">
        <v>1235071</v>
      </c>
      <c r="J52" s="34">
        <f t="shared" si="11"/>
        <v>3374.5109289617485</v>
      </c>
      <c r="K52" s="22">
        <v>87.1471171457548</v>
      </c>
      <c r="L52" s="34">
        <f t="shared" si="12"/>
        <v>34</v>
      </c>
      <c r="M52" s="26">
        <f t="shared" si="7"/>
        <v>1.3897361228478613</v>
      </c>
    </row>
    <row r="53" spans="2:13" s="12" customFormat="1" ht="15" customHeight="1">
      <c r="B53" s="35" t="s">
        <v>47</v>
      </c>
      <c r="C53" s="21">
        <v>1628295</v>
      </c>
      <c r="D53" s="22">
        <f t="shared" si="8"/>
        <v>4448.893442622951</v>
      </c>
      <c r="E53" s="21">
        <v>39235</v>
      </c>
      <c r="F53" s="22">
        <f t="shared" si="9"/>
        <v>107.19945355191257</v>
      </c>
      <c r="G53" s="21">
        <v>39020</v>
      </c>
      <c r="H53" s="22">
        <f t="shared" si="10"/>
        <v>106.6120218579235</v>
      </c>
      <c r="I53" s="21">
        <v>1674284</v>
      </c>
      <c r="J53" s="34">
        <f t="shared" si="11"/>
        <v>4574.546448087432</v>
      </c>
      <c r="K53" s="22">
        <v>78.81122130421525</v>
      </c>
      <c r="L53" s="34">
        <f t="shared" si="12"/>
        <v>41.6151044661683</v>
      </c>
      <c r="M53" s="26">
        <f t="shared" si="7"/>
        <v>1.0282436536377009</v>
      </c>
    </row>
    <row r="54" spans="2:13" s="12" customFormat="1" ht="15" customHeight="1">
      <c r="B54" s="35" t="s">
        <v>48</v>
      </c>
      <c r="C54" s="21">
        <v>349041</v>
      </c>
      <c r="D54" s="22">
        <f t="shared" si="8"/>
        <v>953.6639344262295</v>
      </c>
      <c r="E54" s="21">
        <v>8308</v>
      </c>
      <c r="F54" s="22">
        <f t="shared" si="9"/>
        <v>22.69945355191257</v>
      </c>
      <c r="G54" s="21">
        <v>8325</v>
      </c>
      <c r="H54" s="22">
        <f t="shared" si="10"/>
        <v>22.74590163934426</v>
      </c>
      <c r="I54" s="21">
        <v>377909</v>
      </c>
      <c r="J54" s="34">
        <f t="shared" si="11"/>
        <v>1032.5382513661202</v>
      </c>
      <c r="K54" s="22">
        <v>75.98915812161191</v>
      </c>
      <c r="L54" s="34">
        <f t="shared" si="12"/>
        <v>41.96969879155895</v>
      </c>
      <c r="M54" s="26">
        <f t="shared" si="7"/>
        <v>1.0827066161281913</v>
      </c>
    </row>
    <row r="55" spans="2:13" s="12" customFormat="1" ht="15" customHeight="1">
      <c r="B55" s="35" t="s">
        <v>49</v>
      </c>
      <c r="C55" s="21">
        <v>752068</v>
      </c>
      <c r="D55" s="22">
        <f t="shared" si="8"/>
        <v>2054.8306010928964</v>
      </c>
      <c r="E55" s="21">
        <v>27310</v>
      </c>
      <c r="F55" s="22">
        <f t="shared" si="9"/>
        <v>74.61748633879782</v>
      </c>
      <c r="G55" s="21">
        <v>27468</v>
      </c>
      <c r="H55" s="22">
        <f t="shared" si="10"/>
        <v>75.04918032786885</v>
      </c>
      <c r="I55" s="21">
        <v>1395409</v>
      </c>
      <c r="J55" s="34">
        <f t="shared" si="11"/>
        <v>3812.592896174863</v>
      </c>
      <c r="K55" s="22">
        <v>78.15382441088568</v>
      </c>
      <c r="L55" s="34">
        <f t="shared" si="12"/>
        <v>27.45876081638614</v>
      </c>
      <c r="M55" s="26">
        <f t="shared" si="7"/>
        <v>1.8554292962870376</v>
      </c>
    </row>
    <row r="56" spans="2:13" s="12" customFormat="1" ht="15" customHeight="1">
      <c r="B56" s="35" t="s">
        <v>50</v>
      </c>
      <c r="C56" s="21">
        <v>420410</v>
      </c>
      <c r="D56" s="22">
        <f t="shared" si="8"/>
        <v>1148.6612021857923</v>
      </c>
      <c r="E56" s="21">
        <v>9895</v>
      </c>
      <c r="F56" s="22">
        <f t="shared" si="9"/>
        <v>27.03551912568306</v>
      </c>
      <c r="G56" s="21">
        <v>9877</v>
      </c>
      <c r="H56" s="22">
        <f t="shared" si="10"/>
        <v>26.98633879781421</v>
      </c>
      <c r="I56" s="21">
        <v>461492</v>
      </c>
      <c r="J56" s="34">
        <f t="shared" si="11"/>
        <v>1260.9071038251366</v>
      </c>
      <c r="K56" s="22">
        <v>67.85578245346727</v>
      </c>
      <c r="L56" s="34">
        <f t="shared" si="12"/>
        <v>42.525794052195025</v>
      </c>
      <c r="M56" s="26">
        <f t="shared" si="7"/>
        <v>1.097718893461145</v>
      </c>
    </row>
    <row r="57" spans="2:13" s="12" customFormat="1" ht="15" customHeight="1">
      <c r="B57" s="35" t="s">
        <v>51</v>
      </c>
      <c r="C57" s="21">
        <v>867119</v>
      </c>
      <c r="D57" s="22">
        <f t="shared" si="8"/>
        <v>2369.1775956284155</v>
      </c>
      <c r="E57" s="21">
        <v>26382</v>
      </c>
      <c r="F57" s="22">
        <f t="shared" si="9"/>
        <v>72.08196721311475</v>
      </c>
      <c r="G57" s="21">
        <v>26385</v>
      </c>
      <c r="H57" s="22">
        <f t="shared" si="10"/>
        <v>72.09016393442623</v>
      </c>
      <c r="I57" s="21">
        <v>526732</v>
      </c>
      <c r="J57" s="34">
        <f t="shared" si="11"/>
        <v>1439.1584699453551</v>
      </c>
      <c r="K57" s="22">
        <v>82.00683958561493</v>
      </c>
      <c r="L57" s="34">
        <f t="shared" si="12"/>
        <v>32.865957890348135</v>
      </c>
      <c r="M57" s="26">
        <f t="shared" si="7"/>
        <v>0.607450649795472</v>
      </c>
    </row>
    <row r="58" spans="2:13" s="12" customFormat="1" ht="15" customHeight="1">
      <c r="B58" s="36" t="s">
        <v>61</v>
      </c>
      <c r="C58" s="37"/>
      <c r="D58" s="55"/>
      <c r="E58" s="39"/>
      <c r="F58" s="55"/>
      <c r="G58" s="39" t="s">
        <v>63</v>
      </c>
      <c r="H58" s="55"/>
      <c r="I58" s="39"/>
      <c r="J58" s="60"/>
      <c r="K58" s="38"/>
      <c r="L58" s="38"/>
      <c r="M58" s="40"/>
    </row>
    <row r="59" spans="2:14" s="12" customFormat="1" ht="15" customHeight="1">
      <c r="B59" s="41"/>
      <c r="C59" s="33"/>
      <c r="D59" s="54"/>
      <c r="E59" s="21"/>
      <c r="F59" s="54"/>
      <c r="G59" s="42" t="s">
        <v>52</v>
      </c>
      <c r="H59" s="58"/>
      <c r="I59" s="42"/>
      <c r="J59" s="58"/>
      <c r="K59" s="43"/>
      <c r="L59" s="43"/>
      <c r="M59" s="44" t="s">
        <v>53</v>
      </c>
      <c r="N59" s="45"/>
    </row>
    <row r="60" ht="15.75" customHeight="1">
      <c r="G60" s="42" t="s">
        <v>54</v>
      </c>
    </row>
    <row r="61" spans="2:14" ht="13.5">
      <c r="B61" s="46"/>
      <c r="G61" s="69" t="s">
        <v>55</v>
      </c>
      <c r="H61" s="69"/>
      <c r="I61" s="69"/>
      <c r="J61" s="69"/>
      <c r="K61" s="69"/>
      <c r="L61" s="69"/>
      <c r="M61" s="69"/>
      <c r="N61" s="47"/>
    </row>
    <row r="62" spans="2:14" ht="13.5">
      <c r="B62" s="46"/>
      <c r="G62" s="69"/>
      <c r="H62" s="69"/>
      <c r="I62" s="69"/>
      <c r="J62" s="69"/>
      <c r="K62" s="69"/>
      <c r="L62" s="48"/>
      <c r="M62" s="49"/>
      <c r="N62" s="47"/>
    </row>
    <row r="63" ht="13.5">
      <c r="B63" s="46"/>
    </row>
  </sheetData>
  <mergeCells count="10">
    <mergeCell ref="G61:M61"/>
    <mergeCell ref="G62:K62"/>
    <mergeCell ref="I3:J3"/>
    <mergeCell ref="K3:K4"/>
    <mergeCell ref="L3:L4"/>
    <mergeCell ref="M3:M4"/>
    <mergeCell ref="B1:F1"/>
    <mergeCell ref="C3:D3"/>
    <mergeCell ref="E3:F3"/>
    <mergeCell ref="G3:H3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2010-02-09T05:46:30Z</cp:lastPrinted>
  <dcterms:created xsi:type="dcterms:W3CDTF">2010-01-08T07:52:45Z</dcterms:created>
  <dcterms:modified xsi:type="dcterms:W3CDTF">2010-10-14T02:47:01Z</dcterms:modified>
  <cp:category/>
  <cp:version/>
  <cp:contentType/>
  <cp:contentStatus/>
</cp:coreProperties>
</file>