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Sheet1" sheetId="1" r:id="rId1"/>
  </sheets>
  <definedNames>
    <definedName name="_xlnm.Print_Area" localSheetId="0">'Sheet1'!$A$1:$R$130</definedName>
  </definedNames>
  <calcPr fullCalcOnLoad="1"/>
</workbook>
</file>

<file path=xl/sharedStrings.xml><?xml version="1.0" encoding="utf-8"?>
<sst xmlns="http://schemas.openxmlformats.org/spreadsheetml/2006/main" count="164" uniqueCount="138">
  <si>
    <t>(2-1)</t>
  </si>
  <si>
    <t>病　　床　　数</t>
  </si>
  <si>
    <t>人口１０万対病床数</t>
  </si>
  <si>
    <t>人口</t>
  </si>
  <si>
    <t>病院</t>
  </si>
  <si>
    <t>（再掲）　地域医療支援</t>
  </si>
  <si>
    <t>一般　　診療所</t>
  </si>
  <si>
    <t>(再掲）　　療養　　　病床</t>
  </si>
  <si>
    <t>精神　　病床</t>
  </si>
  <si>
    <t>感染症　病床</t>
  </si>
  <si>
    <t>結核　　病床</t>
  </si>
  <si>
    <t>療養　　病床</t>
  </si>
  <si>
    <t>一般　　病床</t>
  </si>
  <si>
    <t>感染症　　病床</t>
  </si>
  <si>
    <t>（再掲）　療養　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</si>
  <si>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</si>
  <si>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</si>
  <si>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</si>
  <si>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</si>
  <si>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</si>
  <si>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</si>
  <si>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</si>
  <si>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</si>
  <si>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</si>
  <si>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</si>
  <si>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</si>
  <si>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</si>
  <si>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</si>
  <si>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</si>
  <si>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</si>
  <si>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</si>
  <si>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</si>
  <si>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</si>
  <si>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</si>
  <si>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</si>
  <si>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</si>
  <si>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</si>
  <si>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</si>
  <si>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</si>
  <si>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</si>
  <si>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</si>
  <si>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</si>
  <si>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</si>
  <si>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</si>
  <si>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</si>
  <si>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</si>
  <si>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</si>
  <si>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</si>
  <si>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</si>
  <si>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</si>
  <si>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</si>
  <si>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</si>
  <si>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</si>
  <si>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</si>
  <si>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</si>
  <si>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</si>
  <si>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</si>
  <si>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</si>
  <si>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</si>
  <si>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</si>
  <si>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</si>
  <si>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</si>
  <si>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</si>
  <si>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</si>
  <si>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(2-2)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</si>
  <si>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</si>
  <si>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</si>
  <si>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</si>
  <si>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</si>
  <si>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</si>
  <si>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</si>
  <si>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</si>
  <si>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</si>
  <si>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</si>
  <si>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</si>
  <si>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</si>
  <si>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</si>
  <si>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</si>
  <si>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</si>
  <si>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</si>
  <si>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</si>
  <si>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</si>
  <si>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</si>
  <si>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</si>
  <si>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</si>
  <si>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</si>
  <si>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</si>
  <si>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</si>
  <si>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</si>
  <si>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</si>
  <si>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</si>
  <si>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</si>
  <si>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</si>
  <si>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</si>
  <si>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</si>
  <si>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</si>
  <si>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</si>
  <si>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</si>
  <si>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</si>
  <si>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</si>
  <si>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</si>
  <si>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</si>
  <si>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</si>
  <si>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</si>
  <si>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</si>
  <si>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</si>
  <si>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</si>
  <si>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</si>
  <si>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</si>
  <si>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</si>
  <si>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</si>
  <si>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</si>
  <si>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</si>
  <si>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</si>
  <si>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</si>
  <si>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</si>
  <si>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</si>
  <si>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</si>
  <si>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</si>
  <si>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</si>
  <si>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　　　毎月常住人口」である。</t>
  </si>
  <si>
    <t>酒々井町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</si>
  <si>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</si>
  <si>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</si>
  <si>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</si>
  <si>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</si>
  <si>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</si>
  <si>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</si>
  <si>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平成15年10月1日現在</t>
  </si>
  <si>
    <t>注１）人口10万対比率算出のために用いた人口は、県総数のうち※印の箇所は総務省統計局発表「平成15年10月1日現在総務省</t>
  </si>
  <si>
    <t>　　　推計人口」であり、その他の県総数、二次保健医療圏、保健所及び市区町村別は県企画部統計課「平成15年10月1日千葉県</t>
  </si>
  <si>
    <r>
      <t>※9</t>
    </r>
    <r>
      <rPr>
        <sz val="11"/>
        <rFont val="ＭＳ Ｐゴシック"/>
        <family val="3"/>
      </rPr>
      <t>37.3</t>
    </r>
  </si>
  <si>
    <r>
      <t>※2</t>
    </r>
    <r>
      <rPr>
        <sz val="11"/>
        <rFont val="ＭＳ Ｐゴシック"/>
        <family val="3"/>
      </rPr>
      <t>19.9</t>
    </r>
  </si>
  <si>
    <r>
      <t>※5</t>
    </r>
    <r>
      <rPr>
        <sz val="11"/>
        <rFont val="ＭＳ Ｐゴシック"/>
        <family val="3"/>
      </rPr>
      <t>44.0</t>
    </r>
  </si>
  <si>
    <r>
      <t>※8</t>
    </r>
    <r>
      <rPr>
        <sz val="11"/>
        <rFont val="ＭＳ Ｐゴシック"/>
        <family val="3"/>
      </rPr>
      <t>1.1</t>
    </r>
  </si>
  <si>
    <r>
      <t>※8</t>
    </r>
    <r>
      <rPr>
        <sz val="11"/>
        <rFont val="ＭＳ Ｐゴシック"/>
        <family val="3"/>
      </rPr>
      <t>.9</t>
    </r>
  </si>
  <si>
    <t>※163.4</t>
  </si>
  <si>
    <t>第１－２表　二次保健医療圏・保健所・市区町村別にみた　　　病床数及び人口１０万対病床数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</si>
</sst>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3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9" fillId="0" borderId="0" xfId="0" applyNumberFormat="1" applyFont="1" applyBorder="1" applyAlignment="1">
      <alignment/>
    </xf>
    <xf numFmtId="179" fontId="0" fillId="0" borderId="21" xfId="0" applyNumberForma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"/>
    </sheetView>
  </sheetViews>
  <sheetFormatPr defaultColWidth="9.00390625" defaultRowHeight="13.5"/>
  <cols>
    <col min="1" max="1" width="16.00390625" style="0" customWidth="1"/>
    <col min="2" max="2" width="8.625" style="0" customWidth="1"/>
    <col min="3" max="18" width="7.625" style="0" customWidth="1"/>
    <col min="20" max="20" width="9.875" style="0" hidden="1" customWidth="1"/>
    <col min="21" max="21" width="0" style="0" hidden="1" customWidth="1"/>
  </cols>
  <sheetData>
    <row r="1" spans="1:22" ht="14.25">
      <c r="A1" s="62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17" ht="13.5">
      <c r="A2" s="1" t="s">
        <v>0</v>
      </c>
      <c r="Q2" s="2" t="s">
        <v>128</v>
      </c>
    </row>
    <row r="3" spans="1:20" ht="13.5">
      <c r="A3" s="3"/>
      <c r="B3" s="63" t="s">
        <v>1</v>
      </c>
      <c r="C3" s="64"/>
      <c r="D3" s="64"/>
      <c r="E3" s="64"/>
      <c r="F3" s="64"/>
      <c r="G3" s="64"/>
      <c r="H3" s="64"/>
      <c r="I3" s="64"/>
      <c r="J3" s="4"/>
      <c r="K3" s="65" t="s">
        <v>2</v>
      </c>
      <c r="L3" s="64"/>
      <c r="M3" s="64"/>
      <c r="N3" s="66"/>
      <c r="O3" s="66"/>
      <c r="P3" s="66"/>
      <c r="Q3" s="66"/>
      <c r="R3" s="67"/>
      <c r="T3" t="s">
        <v>3</v>
      </c>
    </row>
    <row r="4" spans="1:18" ht="13.5">
      <c r="A4" s="5"/>
      <c r="B4" s="6"/>
      <c r="C4" s="7"/>
      <c r="D4" s="7"/>
      <c r="E4" s="7"/>
      <c r="F4" s="8"/>
      <c r="G4" s="9"/>
      <c r="H4" s="11"/>
      <c r="I4" s="6"/>
      <c r="J4" s="12"/>
      <c r="K4" s="13"/>
      <c r="L4" s="7"/>
      <c r="M4" s="7"/>
      <c r="N4" s="7"/>
      <c r="O4" s="7"/>
      <c r="P4" s="10"/>
      <c r="Q4" s="9"/>
      <c r="R4" s="14"/>
    </row>
    <row r="5" spans="1:18" ht="13.5">
      <c r="A5" s="5"/>
      <c r="B5" s="68" t="s">
        <v>4</v>
      </c>
      <c r="C5" s="15"/>
      <c r="D5" s="16"/>
      <c r="E5" s="15"/>
      <c r="F5" s="6"/>
      <c r="G5" s="15"/>
      <c r="H5" s="70" t="s">
        <v>5</v>
      </c>
      <c r="I5" s="72" t="s">
        <v>6</v>
      </c>
      <c r="J5" s="74" t="s">
        <v>7</v>
      </c>
      <c r="K5" s="76" t="s">
        <v>4</v>
      </c>
      <c r="L5" s="15"/>
      <c r="M5" s="15"/>
      <c r="N5" s="15"/>
      <c r="O5" s="15"/>
      <c r="P5" s="15"/>
      <c r="Q5" s="17"/>
      <c r="R5" s="14"/>
    </row>
    <row r="6" spans="1:18" ht="36">
      <c r="A6" s="18"/>
      <c r="B6" s="69"/>
      <c r="C6" s="19" t="s">
        <v>8</v>
      </c>
      <c r="D6" s="20" t="s">
        <v>9</v>
      </c>
      <c r="E6" s="19" t="s">
        <v>10</v>
      </c>
      <c r="F6" s="19" t="s">
        <v>11</v>
      </c>
      <c r="G6" s="19" t="s">
        <v>12</v>
      </c>
      <c r="H6" s="71"/>
      <c r="I6" s="73"/>
      <c r="J6" s="75"/>
      <c r="K6" s="77"/>
      <c r="L6" s="19" t="s">
        <v>8</v>
      </c>
      <c r="M6" s="20" t="s">
        <v>13</v>
      </c>
      <c r="N6" s="19" t="s">
        <v>10</v>
      </c>
      <c r="O6" s="19" t="s">
        <v>11</v>
      </c>
      <c r="P6" s="19" t="s">
        <v>12</v>
      </c>
      <c r="Q6" s="19" t="s">
        <v>6</v>
      </c>
      <c r="R6" s="21" t="s">
        <v>14</v>
      </c>
    </row>
    <row r="7" spans="1:22" ht="13.5">
      <c r="A7" s="22" t="s">
        <v>15</v>
      </c>
      <c r="B7" s="23">
        <f>SUM(B10:B17)</f>
        <v>56464</v>
      </c>
      <c r="C7" s="23">
        <f aca="true" t="shared" si="0" ref="C7:J7">SUM(C10:C17)</f>
        <v>13245</v>
      </c>
      <c r="D7" s="23">
        <f t="shared" si="0"/>
        <v>64</v>
      </c>
      <c r="E7" s="23">
        <f t="shared" si="0"/>
        <v>539</v>
      </c>
      <c r="F7" s="23">
        <f t="shared" si="0"/>
        <v>9845</v>
      </c>
      <c r="G7" s="23">
        <f t="shared" si="0"/>
        <v>32771</v>
      </c>
      <c r="H7" s="23">
        <f>SUM(H10:H17)</f>
        <v>149</v>
      </c>
      <c r="I7" s="24">
        <f t="shared" si="0"/>
        <v>4885</v>
      </c>
      <c r="J7" s="25">
        <f t="shared" si="0"/>
        <v>342</v>
      </c>
      <c r="K7" s="26" t="s">
        <v>131</v>
      </c>
      <c r="L7" s="27" t="s">
        <v>132</v>
      </c>
      <c r="M7" s="28">
        <f>D7/T7*100000</f>
        <v>1.0616565325468228</v>
      </c>
      <c r="N7" s="27" t="s">
        <v>135</v>
      </c>
      <c r="O7" s="35" t="s">
        <v>136</v>
      </c>
      <c r="P7" s="28" t="s">
        <v>133</v>
      </c>
      <c r="Q7" s="28" t="s">
        <v>134</v>
      </c>
      <c r="R7" s="35">
        <f>J7/T7*100000</f>
        <v>5.673227095797084</v>
      </c>
      <c r="S7" s="29"/>
      <c r="T7" s="29">
        <f>SUM(T10:T17)</f>
        <v>6028315</v>
      </c>
      <c r="U7" s="29"/>
      <c r="V7" s="29"/>
    </row>
    <row r="8" spans="1:18" ht="13.5">
      <c r="A8" s="30"/>
      <c r="B8" s="31"/>
      <c r="C8" s="31"/>
      <c r="D8" s="31"/>
      <c r="E8" s="31"/>
      <c r="F8" s="31"/>
      <c r="G8" s="31"/>
      <c r="H8" s="31"/>
      <c r="I8" s="32"/>
      <c r="J8" s="33"/>
      <c r="K8" s="34"/>
      <c r="L8" s="35"/>
      <c r="M8" s="35"/>
      <c r="N8" s="35"/>
      <c r="O8" s="35"/>
      <c r="P8" s="35"/>
      <c r="Q8" s="35"/>
      <c r="R8" s="35"/>
    </row>
    <row r="9" spans="1:18" ht="14.25" thickBot="1">
      <c r="A9" s="36" t="s">
        <v>16</v>
      </c>
      <c r="B9" s="31"/>
      <c r="C9" s="31"/>
      <c r="D9" s="31"/>
      <c r="E9" s="31"/>
      <c r="F9" s="31"/>
      <c r="G9" s="31"/>
      <c r="H9" s="31"/>
      <c r="I9" s="32"/>
      <c r="J9" s="33"/>
      <c r="K9" s="34"/>
      <c r="L9" s="35"/>
      <c r="M9" s="35"/>
      <c r="N9" s="35"/>
      <c r="O9" s="35"/>
      <c r="P9" s="35"/>
      <c r="Q9" s="35"/>
      <c r="R9" s="35"/>
    </row>
    <row r="10" spans="1:21" ht="14.25" thickBot="1">
      <c r="A10" s="37" t="s">
        <v>17</v>
      </c>
      <c r="B10" s="32">
        <f aca="true" t="shared" si="1" ref="B10:J10">B20</f>
        <v>9509</v>
      </c>
      <c r="C10" s="32">
        <f t="shared" si="1"/>
        <v>1603</v>
      </c>
      <c r="D10" s="32">
        <f t="shared" si="1"/>
        <v>6</v>
      </c>
      <c r="E10" s="32">
        <f t="shared" si="1"/>
        <v>300</v>
      </c>
      <c r="F10" s="32">
        <f>F20</f>
        <v>844</v>
      </c>
      <c r="G10" s="32">
        <f t="shared" si="1"/>
        <v>6756</v>
      </c>
      <c r="H10" s="32">
        <f>H20</f>
        <v>0</v>
      </c>
      <c r="I10" s="32">
        <f t="shared" si="1"/>
        <v>803</v>
      </c>
      <c r="J10" s="33">
        <f t="shared" si="1"/>
        <v>32</v>
      </c>
      <c r="K10" s="34">
        <f aca="true" t="shared" si="2" ref="K10:K17">B10/T10*100000</f>
        <v>1041.9417437430352</v>
      </c>
      <c r="L10" s="35">
        <f aca="true" t="shared" si="3" ref="L10:L17">C10/T10*100000</f>
        <v>175.64755654854196</v>
      </c>
      <c r="M10" s="35">
        <f aca="true" t="shared" si="4" ref="M10:M17">D10/T10*100000</f>
        <v>0.6574456265073311</v>
      </c>
      <c r="N10" s="35">
        <f aca="true" t="shared" si="5" ref="N10:N17">E10/T10*100000</f>
        <v>32.87228132536655</v>
      </c>
      <c r="O10" s="35">
        <f aca="true" t="shared" si="6" ref="O10:O17">F10/T10*100000</f>
        <v>92.48068479536457</v>
      </c>
      <c r="P10" s="35">
        <f aca="true" t="shared" si="7" ref="P10:P17">G10/T10*100000</f>
        <v>740.2837754472548</v>
      </c>
      <c r="Q10" s="35">
        <f aca="true" t="shared" si="8" ref="Q10:Q17">I10/T10*100000</f>
        <v>87.9881396808978</v>
      </c>
      <c r="R10" s="35">
        <f aca="true" t="shared" si="9" ref="R10:R17">J10/T10*100000</f>
        <v>3.506376674705766</v>
      </c>
      <c r="T10" s="59">
        <f>T20</f>
        <v>912623</v>
      </c>
      <c r="U10" s="38">
        <f aca="true" t="shared" si="10" ref="U10:U17">K10+Q10</f>
        <v>1129.929883423933</v>
      </c>
    </row>
    <row r="11" spans="1:21" ht="14.25" thickBot="1">
      <c r="A11" s="37" t="s">
        <v>18</v>
      </c>
      <c r="B11" s="32">
        <f aca="true" t="shared" si="11" ref="B11:J11">B29+B27+B83</f>
        <v>13827</v>
      </c>
      <c r="C11" s="32">
        <f t="shared" si="11"/>
        <v>3887</v>
      </c>
      <c r="D11" s="32">
        <f t="shared" si="11"/>
        <v>8</v>
      </c>
      <c r="E11" s="32">
        <f t="shared" si="11"/>
        <v>88</v>
      </c>
      <c r="F11" s="32">
        <f t="shared" si="11"/>
        <v>2089</v>
      </c>
      <c r="G11" s="32">
        <f t="shared" si="11"/>
        <v>7755</v>
      </c>
      <c r="H11" s="32">
        <f t="shared" si="11"/>
        <v>0</v>
      </c>
      <c r="I11" s="32">
        <f t="shared" si="11"/>
        <v>937</v>
      </c>
      <c r="J11" s="33">
        <f t="shared" si="11"/>
        <v>27</v>
      </c>
      <c r="K11" s="34">
        <f t="shared" si="2"/>
        <v>856.8666455966833</v>
      </c>
      <c r="L11" s="35">
        <f t="shared" si="3"/>
        <v>240.87948589240673</v>
      </c>
      <c r="M11" s="35">
        <f t="shared" si="4"/>
        <v>0.495764313645293</v>
      </c>
      <c r="N11" s="35">
        <f t="shared" si="5"/>
        <v>5.453407450098223</v>
      </c>
      <c r="O11" s="35">
        <f t="shared" si="6"/>
        <v>129.45645640062713</v>
      </c>
      <c r="P11" s="35">
        <f t="shared" si="7"/>
        <v>480.5815315399059</v>
      </c>
      <c r="Q11" s="35">
        <f t="shared" si="8"/>
        <v>58.066395235704945</v>
      </c>
      <c r="R11" s="35">
        <f t="shared" si="9"/>
        <v>1.6732045585528639</v>
      </c>
      <c r="T11" s="59">
        <f>T29+T27+T83</f>
        <v>1613670</v>
      </c>
      <c r="U11" s="38">
        <f t="shared" si="10"/>
        <v>914.9330408323882</v>
      </c>
    </row>
    <row r="12" spans="1:21" ht="14.25" thickBot="1">
      <c r="A12" s="37" t="s">
        <v>19</v>
      </c>
      <c r="B12" s="32">
        <f aca="true" t="shared" si="12" ref="B12:J12">B32+B34+B78</f>
        <v>10655</v>
      </c>
      <c r="C12" s="32">
        <f t="shared" si="12"/>
        <v>2467</v>
      </c>
      <c r="D12" s="32">
        <f t="shared" si="12"/>
        <v>8</v>
      </c>
      <c r="E12" s="32">
        <f t="shared" si="12"/>
        <v>6</v>
      </c>
      <c r="F12" s="32">
        <f t="shared" si="12"/>
        <v>1866</v>
      </c>
      <c r="G12" s="32">
        <f t="shared" si="12"/>
        <v>6308</v>
      </c>
      <c r="H12" s="32">
        <f t="shared" si="12"/>
        <v>0</v>
      </c>
      <c r="I12" s="32">
        <f t="shared" si="12"/>
        <v>744</v>
      </c>
      <c r="J12" s="33">
        <f t="shared" si="12"/>
        <v>66</v>
      </c>
      <c r="K12" s="34">
        <f t="shared" si="2"/>
        <v>828.9100163914914</v>
      </c>
      <c r="L12" s="35">
        <f t="shared" si="3"/>
        <v>191.92125860514398</v>
      </c>
      <c r="M12" s="35">
        <f t="shared" si="4"/>
        <v>0.6223632220677552</v>
      </c>
      <c r="N12" s="35">
        <f t="shared" si="5"/>
        <v>0.46677241655081636</v>
      </c>
      <c r="O12" s="35">
        <f t="shared" si="6"/>
        <v>145.16622154730388</v>
      </c>
      <c r="P12" s="35">
        <f t="shared" si="7"/>
        <v>490.73340060042494</v>
      </c>
      <c r="Q12" s="35">
        <f t="shared" si="8"/>
        <v>57.87977965230123</v>
      </c>
      <c r="R12" s="35">
        <f t="shared" si="9"/>
        <v>5.13449658205898</v>
      </c>
      <c r="T12" s="59">
        <f>T32+T34+T78</f>
        <v>1285423</v>
      </c>
      <c r="U12" s="38">
        <f t="shared" si="10"/>
        <v>886.7897960437925</v>
      </c>
    </row>
    <row r="13" spans="1:21" ht="14.25" thickBot="1">
      <c r="A13" s="37" t="s">
        <v>20</v>
      </c>
      <c r="B13" s="32">
        <f aca="true" t="shared" si="13" ref="B13:J13">B36+B106</f>
        <v>7168</v>
      </c>
      <c r="C13" s="32">
        <f t="shared" si="13"/>
        <v>1463</v>
      </c>
      <c r="D13" s="32">
        <f t="shared" si="13"/>
        <v>20</v>
      </c>
      <c r="E13" s="32">
        <f t="shared" si="13"/>
        <v>61</v>
      </c>
      <c r="F13" s="32">
        <f t="shared" si="13"/>
        <v>1413</v>
      </c>
      <c r="G13" s="32">
        <f t="shared" si="13"/>
        <v>4211</v>
      </c>
      <c r="H13" s="32">
        <f t="shared" si="13"/>
        <v>0</v>
      </c>
      <c r="I13" s="32">
        <f t="shared" si="13"/>
        <v>789</v>
      </c>
      <c r="J13" s="33">
        <f t="shared" si="13"/>
        <v>63</v>
      </c>
      <c r="K13" s="34">
        <f t="shared" si="2"/>
        <v>822.5522529531784</v>
      </c>
      <c r="L13" s="35">
        <f t="shared" si="3"/>
        <v>167.88420006563894</v>
      </c>
      <c r="M13" s="35">
        <f t="shared" si="4"/>
        <v>2.295067670070252</v>
      </c>
      <c r="N13" s="35">
        <f t="shared" si="5"/>
        <v>6.999956393714269</v>
      </c>
      <c r="O13" s="35">
        <f t="shared" si="6"/>
        <v>162.1465308904633</v>
      </c>
      <c r="P13" s="35">
        <f t="shared" si="7"/>
        <v>483.2264979332915</v>
      </c>
      <c r="Q13" s="35">
        <f t="shared" si="8"/>
        <v>90.54041958427143</v>
      </c>
      <c r="R13" s="35">
        <f t="shared" si="9"/>
        <v>7.229463160721294</v>
      </c>
      <c r="T13" s="59">
        <f>T36+T106</f>
        <v>871434</v>
      </c>
      <c r="U13" s="38">
        <f t="shared" si="10"/>
        <v>913.0926725374497</v>
      </c>
    </row>
    <row r="14" spans="1:21" ht="14.25" thickBot="1">
      <c r="A14" s="37" t="s">
        <v>21</v>
      </c>
      <c r="B14" s="32">
        <f aca="true" t="shared" si="14" ref="B14:J14">B87+B98</f>
        <v>4562</v>
      </c>
      <c r="C14" s="32">
        <f t="shared" si="14"/>
        <v>1329</v>
      </c>
      <c r="D14" s="32">
        <f t="shared" si="14"/>
        <v>6</v>
      </c>
      <c r="E14" s="32">
        <f t="shared" si="14"/>
        <v>44</v>
      </c>
      <c r="F14" s="32">
        <f>F87+F98</f>
        <v>996</v>
      </c>
      <c r="G14" s="32">
        <f t="shared" si="14"/>
        <v>2187</v>
      </c>
      <c r="H14" s="32">
        <f>H87+H98</f>
        <v>0</v>
      </c>
      <c r="I14" s="32">
        <f t="shared" si="14"/>
        <v>336</v>
      </c>
      <c r="J14" s="33">
        <f t="shared" si="14"/>
        <v>35</v>
      </c>
      <c r="K14" s="34">
        <f t="shared" si="2"/>
        <v>1294.1843971631206</v>
      </c>
      <c r="L14" s="35">
        <f t="shared" si="3"/>
        <v>377.0212765957447</v>
      </c>
      <c r="M14" s="35">
        <f t="shared" si="4"/>
        <v>1.7021276595744683</v>
      </c>
      <c r="N14" s="35">
        <f t="shared" si="5"/>
        <v>12.482269503546098</v>
      </c>
      <c r="O14" s="35">
        <f t="shared" si="6"/>
        <v>282.5531914893617</v>
      </c>
      <c r="P14" s="35">
        <f t="shared" si="7"/>
        <v>620.4255319148937</v>
      </c>
      <c r="Q14" s="35">
        <f t="shared" si="8"/>
        <v>95.31914893617021</v>
      </c>
      <c r="R14" s="35">
        <f t="shared" si="9"/>
        <v>9.929078014184396</v>
      </c>
      <c r="T14" s="59">
        <f>T87+T98</f>
        <v>352500</v>
      </c>
      <c r="U14" s="38">
        <f t="shared" si="10"/>
        <v>1389.5035460992908</v>
      </c>
    </row>
    <row r="15" spans="1:21" ht="14.25" thickBot="1">
      <c r="A15" s="37" t="s">
        <v>22</v>
      </c>
      <c r="B15" s="32">
        <f aca="true" t="shared" si="15" ref="B15:J15">B48+B56+B63</f>
        <v>4953</v>
      </c>
      <c r="C15" s="32">
        <f t="shared" si="15"/>
        <v>1129</v>
      </c>
      <c r="D15" s="32">
        <f t="shared" si="15"/>
        <v>6</v>
      </c>
      <c r="E15" s="32">
        <f t="shared" si="15"/>
        <v>14</v>
      </c>
      <c r="F15" s="32">
        <f>F48+F56+F63</f>
        <v>1219</v>
      </c>
      <c r="G15" s="32">
        <f t="shared" si="15"/>
        <v>2585</v>
      </c>
      <c r="H15" s="32">
        <f>H48+H56+H63</f>
        <v>0</v>
      </c>
      <c r="I15" s="32">
        <f t="shared" si="15"/>
        <v>553</v>
      </c>
      <c r="J15" s="33">
        <f t="shared" si="15"/>
        <v>50</v>
      </c>
      <c r="K15" s="34">
        <f t="shared" si="2"/>
        <v>944.630501285445</v>
      </c>
      <c r="L15" s="35">
        <f t="shared" si="3"/>
        <v>215.32159013754642</v>
      </c>
      <c r="M15" s="35">
        <f t="shared" si="4"/>
        <v>1.1443131451065356</v>
      </c>
      <c r="N15" s="35">
        <f t="shared" si="5"/>
        <v>2.670064005248583</v>
      </c>
      <c r="O15" s="35">
        <f t="shared" si="6"/>
        <v>232.48628731414445</v>
      </c>
      <c r="P15" s="35">
        <f t="shared" si="7"/>
        <v>493.008246683399</v>
      </c>
      <c r="Q15" s="35">
        <f t="shared" si="8"/>
        <v>105.46752820731902</v>
      </c>
      <c r="R15" s="35">
        <f t="shared" si="9"/>
        <v>9.535942875887796</v>
      </c>
      <c r="T15" s="59">
        <f>T48+T56+T63</f>
        <v>524332</v>
      </c>
      <c r="U15" s="38">
        <f t="shared" si="10"/>
        <v>1050.098029492764</v>
      </c>
    </row>
    <row r="16" spans="1:21" ht="14.25" thickBot="1">
      <c r="A16" s="37" t="s">
        <v>23</v>
      </c>
      <c r="B16" s="32">
        <f aca="true" t="shared" si="16" ref="B16:J16">B116</f>
        <v>2828</v>
      </c>
      <c r="C16" s="32">
        <f t="shared" si="16"/>
        <v>769</v>
      </c>
      <c r="D16" s="32">
        <f t="shared" si="16"/>
        <v>4</v>
      </c>
      <c r="E16" s="32">
        <f t="shared" si="16"/>
        <v>0</v>
      </c>
      <c r="F16" s="32">
        <f>F116</f>
        <v>717</v>
      </c>
      <c r="G16" s="32">
        <f t="shared" si="16"/>
        <v>1338</v>
      </c>
      <c r="H16" s="32">
        <f>H116</f>
        <v>149</v>
      </c>
      <c r="I16" s="32">
        <f t="shared" si="16"/>
        <v>252</v>
      </c>
      <c r="J16" s="33">
        <f t="shared" si="16"/>
        <v>4</v>
      </c>
      <c r="K16" s="34">
        <f t="shared" si="2"/>
        <v>1970.992674988326</v>
      </c>
      <c r="L16" s="35">
        <f t="shared" si="3"/>
        <v>535.959465016274</v>
      </c>
      <c r="M16" s="35">
        <f t="shared" si="4"/>
        <v>2.7878255657543507</v>
      </c>
      <c r="N16" s="35">
        <f t="shared" si="5"/>
        <v>0</v>
      </c>
      <c r="O16" s="35">
        <f t="shared" si="6"/>
        <v>499.7177326614674</v>
      </c>
      <c r="P16" s="35">
        <f t="shared" si="7"/>
        <v>932.5276517448303</v>
      </c>
      <c r="Q16" s="35">
        <f t="shared" si="8"/>
        <v>175.63301064252408</v>
      </c>
      <c r="R16" s="35">
        <f t="shared" si="9"/>
        <v>2.7878255657543507</v>
      </c>
      <c r="T16" s="59">
        <f>T116</f>
        <v>143481</v>
      </c>
      <c r="U16" s="38">
        <f t="shared" si="10"/>
        <v>2146.62568563085</v>
      </c>
    </row>
    <row r="17" spans="1:21" ht="14.25" thickBot="1">
      <c r="A17" s="37" t="s">
        <v>24</v>
      </c>
      <c r="B17" s="32">
        <f aca="true" t="shared" si="17" ref="B17:J17">B73</f>
        <v>2962</v>
      </c>
      <c r="C17" s="32">
        <f t="shared" si="17"/>
        <v>598</v>
      </c>
      <c r="D17" s="32">
        <f t="shared" si="17"/>
        <v>6</v>
      </c>
      <c r="E17" s="32">
        <f t="shared" si="17"/>
        <v>26</v>
      </c>
      <c r="F17" s="32">
        <f>F73</f>
        <v>701</v>
      </c>
      <c r="G17" s="32">
        <f t="shared" si="17"/>
        <v>1631</v>
      </c>
      <c r="H17" s="32">
        <f>H73</f>
        <v>0</v>
      </c>
      <c r="I17" s="32">
        <f t="shared" si="17"/>
        <v>471</v>
      </c>
      <c r="J17" s="33">
        <f t="shared" si="17"/>
        <v>65</v>
      </c>
      <c r="K17" s="34">
        <f t="shared" si="2"/>
        <v>911.7998350017854</v>
      </c>
      <c r="L17" s="35">
        <f t="shared" si="3"/>
        <v>184.08382894364203</v>
      </c>
      <c r="M17" s="35">
        <f t="shared" si="4"/>
        <v>1.8469949392338667</v>
      </c>
      <c r="N17" s="35">
        <f t="shared" si="5"/>
        <v>8.003644736680087</v>
      </c>
      <c r="O17" s="35">
        <f t="shared" si="6"/>
        <v>215.79057540049004</v>
      </c>
      <c r="P17" s="35">
        <f t="shared" si="7"/>
        <v>502.0747909817394</v>
      </c>
      <c r="Q17" s="35">
        <f t="shared" si="8"/>
        <v>144.98910272985853</v>
      </c>
      <c r="R17" s="35">
        <f t="shared" si="9"/>
        <v>20.00911184170022</v>
      </c>
      <c r="T17" s="59">
        <f>T73</f>
        <v>324852</v>
      </c>
      <c r="U17" s="38">
        <f t="shared" si="10"/>
        <v>1056.788937731644</v>
      </c>
    </row>
    <row r="18" spans="1:20" ht="14.25" thickBot="1">
      <c r="A18" s="30"/>
      <c r="B18" s="31"/>
      <c r="C18" s="31"/>
      <c r="D18" s="31"/>
      <c r="E18" s="31"/>
      <c r="F18" s="31"/>
      <c r="G18" s="31"/>
      <c r="H18" s="31"/>
      <c r="I18" s="32"/>
      <c r="J18" s="33"/>
      <c r="K18" s="34"/>
      <c r="L18" s="35"/>
      <c r="M18" s="35"/>
      <c r="N18" s="35"/>
      <c r="O18" s="35"/>
      <c r="P18" s="35"/>
      <c r="Q18" s="35"/>
      <c r="R18" s="35"/>
      <c r="T18" s="59"/>
    </row>
    <row r="19" spans="1:20" ht="14.25" thickBot="1">
      <c r="A19" s="36" t="s">
        <v>25</v>
      </c>
      <c r="B19" s="31"/>
      <c r="C19" s="31"/>
      <c r="D19" s="31"/>
      <c r="E19" s="31"/>
      <c r="F19" s="31"/>
      <c r="G19" s="31"/>
      <c r="H19" s="31"/>
      <c r="I19" s="32"/>
      <c r="J19" s="33"/>
      <c r="K19" s="34"/>
      <c r="L19" s="35"/>
      <c r="M19" s="35"/>
      <c r="N19" s="35"/>
      <c r="O19" s="35"/>
      <c r="P19" s="35"/>
      <c r="Q19" s="35"/>
      <c r="R19" s="35"/>
      <c r="T19" s="59"/>
    </row>
    <row r="20" spans="1:22" ht="14.25" thickBot="1">
      <c r="A20" s="40" t="s">
        <v>26</v>
      </c>
      <c r="B20" s="23">
        <f aca="true" t="shared" si="18" ref="B20:J20">SUM(B21:B26)</f>
        <v>9509</v>
      </c>
      <c r="C20" s="23">
        <f t="shared" si="18"/>
        <v>1603</v>
      </c>
      <c r="D20" s="23">
        <f t="shared" si="18"/>
        <v>6</v>
      </c>
      <c r="E20" s="23">
        <f t="shared" si="18"/>
        <v>300</v>
      </c>
      <c r="F20" s="23">
        <f>SUM(F21:F26)</f>
        <v>844</v>
      </c>
      <c r="G20" s="23">
        <f t="shared" si="18"/>
        <v>6756</v>
      </c>
      <c r="H20" s="23">
        <f>SUM(H21:H26)</f>
        <v>0</v>
      </c>
      <c r="I20" s="24">
        <f t="shared" si="18"/>
        <v>803</v>
      </c>
      <c r="J20" s="25">
        <f t="shared" si="18"/>
        <v>32</v>
      </c>
      <c r="K20" s="41">
        <f aca="true" t="shared" si="19" ref="K20:K64">B20/T20*100000</f>
        <v>1041.9417437430352</v>
      </c>
      <c r="L20" s="28">
        <f aca="true" t="shared" si="20" ref="L20:L64">C20/T20*100000</f>
        <v>175.64755654854196</v>
      </c>
      <c r="M20" s="28">
        <f aca="true" t="shared" si="21" ref="M20:M64">D20/T20*100000</f>
        <v>0.6574456265073311</v>
      </c>
      <c r="N20" s="28">
        <f aca="true" t="shared" si="22" ref="N20:N64">E20/T20*100000</f>
        <v>32.87228132536655</v>
      </c>
      <c r="O20" s="28">
        <f aca="true" t="shared" si="23" ref="O20:O64">F20/T20*100000</f>
        <v>92.48068479536457</v>
      </c>
      <c r="P20" s="28">
        <f aca="true" t="shared" si="24" ref="P20:P64">G20/T20*100000</f>
        <v>740.2837754472548</v>
      </c>
      <c r="Q20" s="28">
        <f aca="true" t="shared" si="25" ref="Q20:Q64">I20/T20*100000</f>
        <v>87.9881396808978</v>
      </c>
      <c r="R20" s="28">
        <f aca="true" t="shared" si="26" ref="R20:R64">J20/T20*100000</f>
        <v>3.506376674705766</v>
      </c>
      <c r="S20" s="29"/>
      <c r="T20" s="59">
        <f>SUM(T21:T26)</f>
        <v>912623</v>
      </c>
      <c r="U20" s="29"/>
      <c r="V20" s="29"/>
    </row>
    <row r="21" spans="1:20" ht="13.5">
      <c r="A21" s="37" t="s">
        <v>27</v>
      </c>
      <c r="B21" s="31">
        <v>4935</v>
      </c>
      <c r="C21" s="31">
        <v>893</v>
      </c>
      <c r="D21" s="31">
        <v>6</v>
      </c>
      <c r="E21" s="31">
        <v>300</v>
      </c>
      <c r="F21" s="31">
        <v>240</v>
      </c>
      <c r="G21" s="31">
        <v>3496</v>
      </c>
      <c r="H21" s="31"/>
      <c r="I21" s="32">
        <v>129</v>
      </c>
      <c r="J21" s="33"/>
      <c r="K21" s="34">
        <f t="shared" si="19"/>
        <v>2756.1825614905165</v>
      </c>
      <c r="L21" s="35">
        <f t="shared" si="20"/>
        <v>498.7377968411411</v>
      </c>
      <c r="M21" s="35">
        <f t="shared" si="21"/>
        <v>3.3509818376784395</v>
      </c>
      <c r="N21" s="35">
        <f t="shared" si="22"/>
        <v>167.549091883922</v>
      </c>
      <c r="O21" s="35">
        <f t="shared" si="23"/>
        <v>134.03927350713758</v>
      </c>
      <c r="P21" s="35">
        <f t="shared" si="24"/>
        <v>1952.5054174206375</v>
      </c>
      <c r="Q21" s="35">
        <f t="shared" si="25"/>
        <v>72.04610951008645</v>
      </c>
      <c r="R21" s="35">
        <f t="shared" si="26"/>
        <v>0</v>
      </c>
      <c r="T21" s="60">
        <v>179052</v>
      </c>
    </row>
    <row r="22" spans="1:20" ht="13.5">
      <c r="A22" s="37" t="s">
        <v>28</v>
      </c>
      <c r="B22" s="31">
        <v>607</v>
      </c>
      <c r="C22" s="31"/>
      <c r="D22" s="31"/>
      <c r="E22" s="31"/>
      <c r="F22" s="31">
        <v>131</v>
      </c>
      <c r="G22" s="31">
        <v>476</v>
      </c>
      <c r="H22" s="31"/>
      <c r="I22" s="32">
        <v>155</v>
      </c>
      <c r="J22" s="33"/>
      <c r="K22" s="34">
        <f t="shared" si="19"/>
        <v>332.6009172552479</v>
      </c>
      <c r="L22" s="35">
        <f t="shared" si="20"/>
        <v>0</v>
      </c>
      <c r="M22" s="35">
        <f t="shared" si="21"/>
        <v>0</v>
      </c>
      <c r="N22" s="35">
        <f t="shared" si="22"/>
        <v>0</v>
      </c>
      <c r="O22" s="35">
        <f t="shared" si="23"/>
        <v>71.78042860039123</v>
      </c>
      <c r="P22" s="35">
        <f t="shared" si="24"/>
        <v>260.8204886548567</v>
      </c>
      <c r="Q22" s="35">
        <f t="shared" si="25"/>
        <v>84.93104147374535</v>
      </c>
      <c r="R22" s="35">
        <f t="shared" si="26"/>
        <v>0</v>
      </c>
      <c r="T22" s="60">
        <v>182501</v>
      </c>
    </row>
    <row r="23" spans="1:20" ht="13.5">
      <c r="A23" s="37" t="s">
        <v>29</v>
      </c>
      <c r="B23" s="31">
        <v>917</v>
      </c>
      <c r="C23" s="31"/>
      <c r="D23" s="31"/>
      <c r="E23" s="31"/>
      <c r="F23" s="31">
        <v>208</v>
      </c>
      <c r="G23" s="31">
        <v>709</v>
      </c>
      <c r="H23" s="31"/>
      <c r="I23" s="32">
        <v>94</v>
      </c>
      <c r="J23" s="33"/>
      <c r="K23" s="34">
        <f t="shared" si="19"/>
        <v>622.4967755074333</v>
      </c>
      <c r="L23" s="35">
        <f t="shared" si="20"/>
        <v>0</v>
      </c>
      <c r="M23" s="35">
        <f t="shared" si="21"/>
        <v>0</v>
      </c>
      <c r="N23" s="35">
        <f t="shared" si="22"/>
        <v>0</v>
      </c>
      <c r="O23" s="35">
        <f t="shared" si="23"/>
        <v>141.1988323942706</v>
      </c>
      <c r="P23" s="35">
        <f t="shared" si="24"/>
        <v>481.2979431131627</v>
      </c>
      <c r="Q23" s="35">
        <f t="shared" si="25"/>
        <v>63.81101079356459</v>
      </c>
      <c r="R23" s="35">
        <f t="shared" si="26"/>
        <v>0</v>
      </c>
      <c r="T23" s="60">
        <v>147310</v>
      </c>
    </row>
    <row r="24" spans="1:20" ht="13.5">
      <c r="A24" s="37" t="s">
        <v>30</v>
      </c>
      <c r="B24" s="31">
        <v>1209</v>
      </c>
      <c r="C24" s="31">
        <v>130</v>
      </c>
      <c r="D24" s="31"/>
      <c r="E24" s="31"/>
      <c r="F24" s="31">
        <v>97</v>
      </c>
      <c r="G24" s="31">
        <v>982</v>
      </c>
      <c r="H24" s="31"/>
      <c r="I24" s="32">
        <v>154</v>
      </c>
      <c r="J24" s="33"/>
      <c r="K24" s="34">
        <f t="shared" si="19"/>
        <v>798.3728777743293</v>
      </c>
      <c r="L24" s="35">
        <f t="shared" si="20"/>
        <v>85.8465459972397</v>
      </c>
      <c r="M24" s="35">
        <f t="shared" si="21"/>
        <v>0</v>
      </c>
      <c r="N24" s="35">
        <f t="shared" si="22"/>
        <v>0</v>
      </c>
      <c r="O24" s="35">
        <f t="shared" si="23"/>
        <v>64.05473047486348</v>
      </c>
      <c r="P24" s="35">
        <f t="shared" si="24"/>
        <v>648.4716013022261</v>
      </c>
      <c r="Q24" s="35">
        <f t="shared" si="25"/>
        <v>101.69513910442242</v>
      </c>
      <c r="R24" s="35">
        <f t="shared" si="26"/>
        <v>0</v>
      </c>
      <c r="T24" s="60">
        <v>151433</v>
      </c>
    </row>
    <row r="25" spans="1:20" ht="13.5">
      <c r="A25" s="37" t="s">
        <v>31</v>
      </c>
      <c r="B25" s="31">
        <v>1184</v>
      </c>
      <c r="C25" s="31">
        <v>530</v>
      </c>
      <c r="D25" s="31"/>
      <c r="E25" s="31"/>
      <c r="F25" s="31">
        <v>137</v>
      </c>
      <c r="G25" s="31">
        <v>517</v>
      </c>
      <c r="H25" s="31"/>
      <c r="I25" s="32">
        <v>189</v>
      </c>
      <c r="J25" s="33">
        <v>12</v>
      </c>
      <c r="K25" s="34">
        <f t="shared" si="19"/>
        <v>1080.962641054669</v>
      </c>
      <c r="L25" s="35">
        <f t="shared" si="20"/>
        <v>483.87685790453935</v>
      </c>
      <c r="M25" s="35">
        <f t="shared" si="21"/>
        <v>0</v>
      </c>
      <c r="N25" s="35">
        <f t="shared" si="22"/>
        <v>0</v>
      </c>
      <c r="O25" s="35">
        <f t="shared" si="23"/>
        <v>125.07760289230544</v>
      </c>
      <c r="P25" s="35">
        <f t="shared" si="24"/>
        <v>472.00818025782416</v>
      </c>
      <c r="Q25" s="35">
        <f t="shared" si="25"/>
        <v>172.5523134791659</v>
      </c>
      <c r="R25" s="35">
        <f t="shared" si="26"/>
        <v>10.955702443121645</v>
      </c>
      <c r="T25" s="60">
        <v>109532</v>
      </c>
    </row>
    <row r="26" spans="1:20" ht="14.25" thickBot="1">
      <c r="A26" s="37" t="s">
        <v>32</v>
      </c>
      <c r="B26" s="31">
        <v>657</v>
      </c>
      <c r="C26" s="31">
        <v>50</v>
      </c>
      <c r="D26" s="31"/>
      <c r="E26" s="31"/>
      <c r="F26" s="31">
        <v>31</v>
      </c>
      <c r="G26" s="31">
        <v>576</v>
      </c>
      <c r="H26" s="31"/>
      <c r="I26" s="32">
        <v>82</v>
      </c>
      <c r="J26" s="33">
        <v>20</v>
      </c>
      <c r="K26" s="34">
        <f t="shared" si="19"/>
        <v>460.1001435624497</v>
      </c>
      <c r="L26" s="35">
        <f t="shared" si="20"/>
        <v>35.0152316257572</v>
      </c>
      <c r="M26" s="35">
        <f t="shared" si="21"/>
        <v>0</v>
      </c>
      <c r="N26" s="35">
        <f t="shared" si="22"/>
        <v>0</v>
      </c>
      <c r="O26" s="35">
        <f t="shared" si="23"/>
        <v>21.709443607969465</v>
      </c>
      <c r="P26" s="35">
        <f t="shared" si="24"/>
        <v>403.375468328723</v>
      </c>
      <c r="Q26" s="35">
        <f t="shared" si="25"/>
        <v>57.42497986624182</v>
      </c>
      <c r="R26" s="35">
        <f t="shared" si="26"/>
        <v>14.006092650302882</v>
      </c>
      <c r="T26" s="60">
        <v>142795</v>
      </c>
    </row>
    <row r="27" spans="1:22" ht="14.25" thickBot="1">
      <c r="A27" s="40" t="s">
        <v>124</v>
      </c>
      <c r="B27" s="23">
        <f>SUM(B28:B28)</f>
        <v>4229</v>
      </c>
      <c r="C27" s="23">
        <f aca="true" t="shared" si="27" ref="C27:J27">SUM(C28:C28)</f>
        <v>1335</v>
      </c>
      <c r="D27" s="23">
        <f t="shared" si="27"/>
        <v>4</v>
      </c>
      <c r="E27" s="23">
        <f t="shared" si="27"/>
        <v>0</v>
      </c>
      <c r="F27" s="23">
        <f t="shared" si="27"/>
        <v>300</v>
      </c>
      <c r="G27" s="23">
        <f t="shared" si="27"/>
        <v>2590</v>
      </c>
      <c r="H27" s="23">
        <f t="shared" si="27"/>
        <v>0</v>
      </c>
      <c r="I27" s="23">
        <f t="shared" si="27"/>
        <v>283</v>
      </c>
      <c r="J27" s="23">
        <f t="shared" si="27"/>
        <v>8</v>
      </c>
      <c r="K27" s="41">
        <f t="shared" si="19"/>
        <v>747.9885316679137</v>
      </c>
      <c r="L27" s="28">
        <f t="shared" si="20"/>
        <v>236.12312361708788</v>
      </c>
      <c r="M27" s="28">
        <f t="shared" si="21"/>
        <v>0.7074850145830348</v>
      </c>
      <c r="N27" s="28">
        <f t="shared" si="22"/>
        <v>0</v>
      </c>
      <c r="O27" s="28">
        <f t="shared" si="23"/>
        <v>53.06137609372762</v>
      </c>
      <c r="P27" s="28">
        <f t="shared" si="24"/>
        <v>458.0965469425151</v>
      </c>
      <c r="Q27" s="28">
        <f t="shared" si="25"/>
        <v>50.05456478174972</v>
      </c>
      <c r="R27" s="28">
        <f t="shared" si="26"/>
        <v>1.4149700291660696</v>
      </c>
      <c r="S27" s="29"/>
      <c r="T27" s="59">
        <f>SUM(T28:T28)</f>
        <v>565383</v>
      </c>
      <c r="U27" s="29"/>
      <c r="V27" s="29"/>
    </row>
    <row r="28" spans="1:20" ht="14.25" thickBot="1">
      <c r="A28" s="37" t="s">
        <v>69</v>
      </c>
      <c r="B28" s="31">
        <v>4229</v>
      </c>
      <c r="C28" s="31">
        <v>1335</v>
      </c>
      <c r="D28" s="31">
        <v>4</v>
      </c>
      <c r="E28" s="31"/>
      <c r="F28" s="31">
        <v>300</v>
      </c>
      <c r="G28" s="31">
        <v>2590</v>
      </c>
      <c r="H28" s="31"/>
      <c r="I28" s="32">
        <v>283</v>
      </c>
      <c r="J28" s="33">
        <v>8</v>
      </c>
      <c r="K28" s="34">
        <f t="shared" si="19"/>
        <v>747.9885316679137</v>
      </c>
      <c r="L28" s="35">
        <f t="shared" si="20"/>
        <v>236.12312361708788</v>
      </c>
      <c r="M28" s="35">
        <f t="shared" si="21"/>
        <v>0.7074850145830348</v>
      </c>
      <c r="N28" s="35">
        <f t="shared" si="22"/>
        <v>0</v>
      </c>
      <c r="O28" s="35">
        <f t="shared" si="23"/>
        <v>53.06137609372762</v>
      </c>
      <c r="P28" s="35">
        <f t="shared" si="24"/>
        <v>458.0965469425151</v>
      </c>
      <c r="Q28" s="35">
        <f t="shared" si="25"/>
        <v>50.05456478174972</v>
      </c>
      <c r="R28" s="35">
        <f t="shared" si="26"/>
        <v>1.4149700291660696</v>
      </c>
      <c r="T28" s="60">
        <v>565383</v>
      </c>
    </row>
    <row r="29" spans="1:22" ht="14.25" thickBot="1">
      <c r="A29" s="40" t="s">
        <v>33</v>
      </c>
      <c r="B29" s="23">
        <f aca="true" t="shared" si="28" ref="B29:J29">SUM(B30:B31)</f>
        <v>4557</v>
      </c>
      <c r="C29" s="23">
        <f t="shared" si="28"/>
        <v>1025</v>
      </c>
      <c r="D29" s="23">
        <f t="shared" si="28"/>
        <v>4</v>
      </c>
      <c r="E29" s="23">
        <f t="shared" si="28"/>
        <v>88</v>
      </c>
      <c r="F29" s="23">
        <f>SUM(F30:F31)</f>
        <v>178</v>
      </c>
      <c r="G29" s="23">
        <f t="shared" si="28"/>
        <v>3262</v>
      </c>
      <c r="H29" s="23">
        <f>SUM(H30:H31)</f>
        <v>0</v>
      </c>
      <c r="I29" s="24">
        <f t="shared" si="28"/>
        <v>377</v>
      </c>
      <c r="J29" s="25">
        <f t="shared" si="28"/>
        <v>11</v>
      </c>
      <c r="K29" s="41">
        <f t="shared" si="19"/>
        <v>746.9120423791042</v>
      </c>
      <c r="L29" s="28">
        <f t="shared" si="20"/>
        <v>168.00194062729466</v>
      </c>
      <c r="M29" s="28">
        <f t="shared" si="21"/>
        <v>0.6556173292772475</v>
      </c>
      <c r="N29" s="28">
        <f t="shared" si="22"/>
        <v>14.423581244099443</v>
      </c>
      <c r="O29" s="28">
        <f t="shared" si="23"/>
        <v>29.17497115283751</v>
      </c>
      <c r="P29" s="28">
        <f t="shared" si="24"/>
        <v>534.6559320255952</v>
      </c>
      <c r="Q29" s="28">
        <f t="shared" si="25"/>
        <v>61.791933284380576</v>
      </c>
      <c r="R29" s="28">
        <f t="shared" si="26"/>
        <v>1.8029476555124304</v>
      </c>
      <c r="S29" s="29"/>
      <c r="T29" s="59">
        <f>SUM(T30:T31)</f>
        <v>610112</v>
      </c>
      <c r="U29" s="29"/>
      <c r="V29" s="29"/>
    </row>
    <row r="30" spans="1:20" ht="13.5">
      <c r="A30" s="37" t="s">
        <v>34</v>
      </c>
      <c r="B30" s="31">
        <v>3424</v>
      </c>
      <c r="C30" s="31">
        <v>1025</v>
      </c>
      <c r="D30" s="31"/>
      <c r="E30" s="31">
        <v>88</v>
      </c>
      <c r="F30" s="31">
        <v>132</v>
      </c>
      <c r="G30" s="31">
        <v>2179</v>
      </c>
      <c r="H30" s="31"/>
      <c r="I30" s="32">
        <v>285</v>
      </c>
      <c r="J30" s="33">
        <v>11</v>
      </c>
      <c r="K30" s="34">
        <f t="shared" si="19"/>
        <v>739.3603582788278</v>
      </c>
      <c r="L30" s="35">
        <f t="shared" si="20"/>
        <v>221.33305117867948</v>
      </c>
      <c r="M30" s="35">
        <f t="shared" si="21"/>
        <v>0</v>
      </c>
      <c r="N30" s="35">
        <f t="shared" si="22"/>
        <v>19.00225219875492</v>
      </c>
      <c r="O30" s="35">
        <f t="shared" si="23"/>
        <v>28.50337829813238</v>
      </c>
      <c r="P30" s="35">
        <f t="shared" si="24"/>
        <v>470.521676603261</v>
      </c>
      <c r="Q30" s="35">
        <f t="shared" si="25"/>
        <v>61.54138496187674</v>
      </c>
      <c r="R30" s="35">
        <f t="shared" si="26"/>
        <v>2.375281524844365</v>
      </c>
      <c r="T30" s="60">
        <v>463103</v>
      </c>
    </row>
    <row r="31" spans="1:20" ht="14.25" thickBot="1">
      <c r="A31" s="37" t="s">
        <v>35</v>
      </c>
      <c r="B31" s="31">
        <v>1133</v>
      </c>
      <c r="C31" s="31"/>
      <c r="D31" s="31">
        <v>4</v>
      </c>
      <c r="E31" s="31"/>
      <c r="F31" s="31">
        <v>46</v>
      </c>
      <c r="G31" s="31">
        <v>1083</v>
      </c>
      <c r="H31" s="31"/>
      <c r="I31" s="32">
        <v>92</v>
      </c>
      <c r="J31" s="33"/>
      <c r="K31" s="34">
        <f t="shared" si="19"/>
        <v>770.7011135372665</v>
      </c>
      <c r="L31" s="35">
        <f t="shared" si="20"/>
        <v>0</v>
      </c>
      <c r="M31" s="35">
        <f t="shared" si="21"/>
        <v>2.7209218483222113</v>
      </c>
      <c r="N31" s="35">
        <f t="shared" si="22"/>
        <v>0</v>
      </c>
      <c r="O31" s="35">
        <f t="shared" si="23"/>
        <v>31.290601255705436</v>
      </c>
      <c r="P31" s="35">
        <f t="shared" si="24"/>
        <v>736.6895904332388</v>
      </c>
      <c r="Q31" s="35">
        <f t="shared" si="25"/>
        <v>62.58120251141087</v>
      </c>
      <c r="R31" s="35">
        <f t="shared" si="26"/>
        <v>0</v>
      </c>
      <c r="T31" s="60">
        <v>147009</v>
      </c>
    </row>
    <row r="32" spans="1:22" ht="14.25" thickBot="1">
      <c r="A32" s="40" t="s">
        <v>36</v>
      </c>
      <c r="B32" s="23">
        <f aca="true" t="shared" si="29" ref="B32:J32">SUM(B33)</f>
        <v>3272</v>
      </c>
      <c r="C32" s="23">
        <f t="shared" si="29"/>
        <v>370</v>
      </c>
      <c r="D32" s="23">
        <f t="shared" si="29"/>
        <v>8</v>
      </c>
      <c r="E32" s="23">
        <f t="shared" si="29"/>
        <v>0</v>
      </c>
      <c r="F32" s="23">
        <f t="shared" si="29"/>
        <v>428</v>
      </c>
      <c r="G32" s="23">
        <f t="shared" si="29"/>
        <v>2466</v>
      </c>
      <c r="H32" s="23">
        <f t="shared" si="29"/>
        <v>0</v>
      </c>
      <c r="I32" s="24">
        <f t="shared" si="29"/>
        <v>228</v>
      </c>
      <c r="J32" s="25">
        <f t="shared" si="29"/>
        <v>54</v>
      </c>
      <c r="K32" s="41">
        <f t="shared" si="19"/>
        <v>692.1527813034135</v>
      </c>
      <c r="L32" s="28">
        <f t="shared" si="20"/>
        <v>78.26911035521483</v>
      </c>
      <c r="M32" s="28">
        <f t="shared" si="21"/>
        <v>1.692305088761402</v>
      </c>
      <c r="N32" s="28">
        <f t="shared" si="22"/>
        <v>0</v>
      </c>
      <c r="O32" s="28">
        <f t="shared" si="23"/>
        <v>90.538322248735</v>
      </c>
      <c r="P32" s="28">
        <f t="shared" si="24"/>
        <v>521.6530436107022</v>
      </c>
      <c r="Q32" s="28">
        <f t="shared" si="25"/>
        <v>48.23069502969996</v>
      </c>
      <c r="R32" s="28">
        <f t="shared" si="26"/>
        <v>11.423059349139463</v>
      </c>
      <c r="S32" s="29"/>
      <c r="T32" s="59">
        <f>SUM(T33)</f>
        <v>472728</v>
      </c>
      <c r="U32" s="29"/>
      <c r="V32" s="29"/>
    </row>
    <row r="33" spans="1:20" ht="14.25" thickBot="1">
      <c r="A33" s="37" t="s">
        <v>37</v>
      </c>
      <c r="B33" s="31">
        <v>3272</v>
      </c>
      <c r="C33" s="31">
        <v>370</v>
      </c>
      <c r="D33" s="31">
        <v>8</v>
      </c>
      <c r="E33" s="31"/>
      <c r="F33" s="31">
        <v>428</v>
      </c>
      <c r="G33" s="31">
        <v>2466</v>
      </c>
      <c r="H33" s="31"/>
      <c r="I33" s="32">
        <v>228</v>
      </c>
      <c r="J33" s="33">
        <v>54</v>
      </c>
      <c r="K33" s="34">
        <f t="shared" si="19"/>
        <v>692.1527813034135</v>
      </c>
      <c r="L33" s="35">
        <f t="shared" si="20"/>
        <v>78.26911035521483</v>
      </c>
      <c r="M33" s="35">
        <f t="shared" si="21"/>
        <v>1.692305088761402</v>
      </c>
      <c r="N33" s="35">
        <f t="shared" si="22"/>
        <v>0</v>
      </c>
      <c r="O33" s="35">
        <f t="shared" si="23"/>
        <v>90.538322248735</v>
      </c>
      <c r="P33" s="35">
        <f t="shared" si="24"/>
        <v>521.6530436107022</v>
      </c>
      <c r="Q33" s="35">
        <f t="shared" si="25"/>
        <v>48.23069502969996</v>
      </c>
      <c r="R33" s="35">
        <f t="shared" si="26"/>
        <v>11.423059349139463</v>
      </c>
      <c r="T33" s="60">
        <v>472728</v>
      </c>
    </row>
    <row r="34" spans="1:22" ht="14.25" thickBot="1">
      <c r="A34" s="40" t="s">
        <v>38</v>
      </c>
      <c r="B34" s="23">
        <f aca="true" t="shared" si="30" ref="B34:J34">SUM(B35:B35)</f>
        <v>1591</v>
      </c>
      <c r="C34" s="23">
        <f t="shared" si="30"/>
        <v>769</v>
      </c>
      <c r="D34" s="23">
        <f t="shared" si="30"/>
        <v>0</v>
      </c>
      <c r="E34" s="23">
        <f t="shared" si="30"/>
        <v>0</v>
      </c>
      <c r="F34" s="23">
        <f t="shared" si="30"/>
        <v>146</v>
      </c>
      <c r="G34" s="23">
        <f t="shared" si="30"/>
        <v>676</v>
      </c>
      <c r="H34" s="23">
        <f t="shared" si="30"/>
        <v>0</v>
      </c>
      <c r="I34" s="24">
        <f t="shared" si="30"/>
        <v>118</v>
      </c>
      <c r="J34" s="25">
        <f t="shared" si="30"/>
        <v>0</v>
      </c>
      <c r="K34" s="41">
        <f t="shared" si="19"/>
        <v>1055.690843822782</v>
      </c>
      <c r="L34" s="28">
        <f t="shared" si="20"/>
        <v>510.2616335007664</v>
      </c>
      <c r="M34" s="28">
        <f t="shared" si="21"/>
        <v>0</v>
      </c>
      <c r="N34" s="28">
        <f t="shared" si="22"/>
        <v>0</v>
      </c>
      <c r="O34" s="28">
        <f t="shared" si="23"/>
        <v>96.87672105476189</v>
      </c>
      <c r="P34" s="28">
        <f t="shared" si="24"/>
        <v>448.5524892672537</v>
      </c>
      <c r="Q34" s="28">
        <f t="shared" si="25"/>
        <v>78.29762386617742</v>
      </c>
      <c r="R34" s="28">
        <f t="shared" si="26"/>
        <v>0</v>
      </c>
      <c r="S34" s="29"/>
      <c r="T34" s="59">
        <f>SUM(T35:T35)</f>
        <v>150707</v>
      </c>
      <c r="U34" s="29"/>
      <c r="V34" s="29"/>
    </row>
    <row r="35" spans="1:20" ht="14.25" thickBot="1">
      <c r="A35" s="37" t="s">
        <v>39</v>
      </c>
      <c r="B35" s="31">
        <v>1591</v>
      </c>
      <c r="C35" s="31">
        <v>769</v>
      </c>
      <c r="D35" s="31"/>
      <c r="E35" s="31"/>
      <c r="F35" s="31">
        <v>146</v>
      </c>
      <c r="G35" s="31">
        <v>676</v>
      </c>
      <c r="H35" s="31"/>
      <c r="I35" s="32">
        <v>118</v>
      </c>
      <c r="J35" s="33"/>
      <c r="K35" s="34">
        <f t="shared" si="19"/>
        <v>1055.690843822782</v>
      </c>
      <c r="L35" s="35">
        <f t="shared" si="20"/>
        <v>510.2616335007664</v>
      </c>
      <c r="M35" s="35">
        <f t="shared" si="21"/>
        <v>0</v>
      </c>
      <c r="N35" s="35">
        <f t="shared" si="22"/>
        <v>0</v>
      </c>
      <c r="O35" s="35">
        <f t="shared" si="23"/>
        <v>96.87672105476189</v>
      </c>
      <c r="P35" s="35">
        <f t="shared" si="24"/>
        <v>448.5524892672537</v>
      </c>
      <c r="Q35" s="35">
        <f t="shared" si="25"/>
        <v>78.29762386617742</v>
      </c>
      <c r="R35" s="35">
        <f t="shared" si="26"/>
        <v>0</v>
      </c>
      <c r="T35" s="60">
        <v>150707</v>
      </c>
    </row>
    <row r="36" spans="1:22" ht="14.25" thickBot="1">
      <c r="A36" s="40" t="s">
        <v>125</v>
      </c>
      <c r="B36" s="23">
        <f aca="true" t="shared" si="31" ref="B36:J36">SUM(B37:B47)</f>
        <v>5704</v>
      </c>
      <c r="C36" s="23">
        <f t="shared" si="31"/>
        <v>1092</v>
      </c>
      <c r="D36" s="23">
        <f t="shared" si="31"/>
        <v>20</v>
      </c>
      <c r="E36" s="23">
        <f t="shared" si="31"/>
        <v>49</v>
      </c>
      <c r="F36" s="23">
        <f>SUM(F37:F47)</f>
        <v>1093</v>
      </c>
      <c r="G36" s="23">
        <f t="shared" si="31"/>
        <v>3450</v>
      </c>
      <c r="H36" s="23">
        <f>SUM(H37:H47)</f>
        <v>0</v>
      </c>
      <c r="I36" s="24">
        <f t="shared" si="31"/>
        <v>593</v>
      </c>
      <c r="J36" s="25">
        <f t="shared" si="31"/>
        <v>23</v>
      </c>
      <c r="K36" s="41">
        <f t="shared" si="19"/>
        <v>865.5052751211238</v>
      </c>
      <c r="L36" s="28">
        <f t="shared" si="20"/>
        <v>165.69631143623195</v>
      </c>
      <c r="M36" s="28">
        <f t="shared" si="21"/>
        <v>3.034730978685567</v>
      </c>
      <c r="N36" s="28">
        <f t="shared" si="22"/>
        <v>7.435090897779639</v>
      </c>
      <c r="O36" s="28">
        <f t="shared" si="23"/>
        <v>165.84804798516623</v>
      </c>
      <c r="P36" s="28">
        <f t="shared" si="24"/>
        <v>523.4910938232604</v>
      </c>
      <c r="Q36" s="28">
        <f t="shared" si="25"/>
        <v>89.97977351802706</v>
      </c>
      <c r="R36" s="28">
        <f t="shared" si="26"/>
        <v>3.4899406254884022</v>
      </c>
      <c r="S36" s="29"/>
      <c r="T36" s="59">
        <f>SUM(T37:T47)</f>
        <v>659037</v>
      </c>
      <c r="U36" s="29"/>
      <c r="V36" s="29"/>
    </row>
    <row r="37" spans="1:20" ht="13.5">
      <c r="A37" s="37" t="s">
        <v>40</v>
      </c>
      <c r="B37" s="31">
        <v>1779</v>
      </c>
      <c r="C37" s="31">
        <v>677</v>
      </c>
      <c r="D37" s="31">
        <v>20</v>
      </c>
      <c r="E37" s="31"/>
      <c r="F37" s="31">
        <v>240</v>
      </c>
      <c r="G37" s="31">
        <v>842</v>
      </c>
      <c r="H37" s="31"/>
      <c r="I37" s="32">
        <v>94</v>
      </c>
      <c r="J37" s="33"/>
      <c r="K37" s="34">
        <f t="shared" si="19"/>
        <v>1804.1315525266969</v>
      </c>
      <c r="L37" s="35">
        <f t="shared" si="20"/>
        <v>686.563834210553</v>
      </c>
      <c r="M37" s="35">
        <f t="shared" si="21"/>
        <v>20.282535722616043</v>
      </c>
      <c r="N37" s="35">
        <f t="shared" si="22"/>
        <v>0</v>
      </c>
      <c r="O37" s="35">
        <f t="shared" si="23"/>
        <v>243.3904286713925</v>
      </c>
      <c r="P37" s="35">
        <f t="shared" si="24"/>
        <v>853.8947539221354</v>
      </c>
      <c r="Q37" s="35">
        <f t="shared" si="25"/>
        <v>95.32791789629539</v>
      </c>
      <c r="R37" s="35">
        <f t="shared" si="26"/>
        <v>0</v>
      </c>
      <c r="T37" s="60">
        <v>98607</v>
      </c>
    </row>
    <row r="38" spans="1:20" ht="13.5">
      <c r="A38" s="37" t="s">
        <v>41</v>
      </c>
      <c r="B38" s="31">
        <v>890</v>
      </c>
      <c r="C38" s="31"/>
      <c r="D38" s="31"/>
      <c r="E38" s="31">
        <v>49</v>
      </c>
      <c r="F38" s="31">
        <v>150</v>
      </c>
      <c r="G38" s="31">
        <v>691</v>
      </c>
      <c r="H38" s="31"/>
      <c r="I38" s="32">
        <v>198</v>
      </c>
      <c r="J38" s="33"/>
      <c r="K38" s="34">
        <f t="shared" si="19"/>
        <v>515.7716001089495</v>
      </c>
      <c r="L38" s="35">
        <f t="shared" si="20"/>
        <v>0</v>
      </c>
      <c r="M38" s="35">
        <f t="shared" si="21"/>
        <v>0</v>
      </c>
      <c r="N38" s="35">
        <f t="shared" si="22"/>
        <v>28.39641393858261</v>
      </c>
      <c r="O38" s="35">
        <f t="shared" si="23"/>
        <v>86.92779777117127</v>
      </c>
      <c r="P38" s="35">
        <f t="shared" si="24"/>
        <v>400.4473883991957</v>
      </c>
      <c r="Q38" s="35">
        <f t="shared" si="25"/>
        <v>114.74469305794607</v>
      </c>
      <c r="R38" s="35">
        <f t="shared" si="26"/>
        <v>0</v>
      </c>
      <c r="T38" s="60">
        <v>172557</v>
      </c>
    </row>
    <row r="39" spans="1:20" ht="13.5">
      <c r="A39" s="37" t="s">
        <v>42</v>
      </c>
      <c r="B39" s="31">
        <v>754</v>
      </c>
      <c r="C39" s="31"/>
      <c r="D39" s="31"/>
      <c r="E39" s="31"/>
      <c r="F39" s="31">
        <v>76</v>
      </c>
      <c r="G39" s="31">
        <v>678</v>
      </c>
      <c r="H39" s="31"/>
      <c r="I39" s="32">
        <v>73</v>
      </c>
      <c r="J39" s="33">
        <v>5</v>
      </c>
      <c r="K39" s="34">
        <f t="shared" si="19"/>
        <v>907.864952078216</v>
      </c>
      <c r="L39" s="35">
        <f t="shared" si="20"/>
        <v>0</v>
      </c>
      <c r="M39" s="35">
        <f t="shared" si="21"/>
        <v>0</v>
      </c>
      <c r="N39" s="35">
        <f t="shared" si="22"/>
        <v>0</v>
      </c>
      <c r="O39" s="35">
        <f t="shared" si="23"/>
        <v>91.50893416173</v>
      </c>
      <c r="P39" s="35">
        <f t="shared" si="24"/>
        <v>816.356017916486</v>
      </c>
      <c r="Q39" s="35">
        <f t="shared" si="25"/>
        <v>87.89673939218802</v>
      </c>
      <c r="R39" s="35">
        <f t="shared" si="26"/>
        <v>6.02032461590329</v>
      </c>
      <c r="T39" s="60">
        <v>83052</v>
      </c>
    </row>
    <row r="40" spans="1:20" ht="13.5">
      <c r="A40" s="37" t="s">
        <v>43</v>
      </c>
      <c r="B40" s="31">
        <v>589</v>
      </c>
      <c r="C40" s="31">
        <v>180</v>
      </c>
      <c r="D40" s="31"/>
      <c r="E40" s="31"/>
      <c r="F40" s="31">
        <v>157</v>
      </c>
      <c r="G40" s="31">
        <v>252</v>
      </c>
      <c r="H40" s="31"/>
      <c r="I40" s="32">
        <v>33</v>
      </c>
      <c r="J40" s="33">
        <v>18</v>
      </c>
      <c r="K40" s="34">
        <f t="shared" si="19"/>
        <v>783.1197149391055</v>
      </c>
      <c r="L40" s="35">
        <f t="shared" si="20"/>
        <v>239.32351220549913</v>
      </c>
      <c r="M40" s="35">
        <f t="shared" si="21"/>
        <v>0</v>
      </c>
      <c r="N40" s="35">
        <f t="shared" si="22"/>
        <v>0</v>
      </c>
      <c r="O40" s="35">
        <f t="shared" si="23"/>
        <v>208.74328564590758</v>
      </c>
      <c r="P40" s="35">
        <f t="shared" si="24"/>
        <v>335.05291708769875</v>
      </c>
      <c r="Q40" s="35">
        <f t="shared" si="25"/>
        <v>43.87597723767484</v>
      </c>
      <c r="R40" s="35">
        <f t="shared" si="26"/>
        <v>23.93235122054991</v>
      </c>
      <c r="T40" s="60">
        <v>75212</v>
      </c>
    </row>
    <row r="41" spans="1:20" ht="13.5">
      <c r="A41" s="37" t="s">
        <v>44</v>
      </c>
      <c r="B41" s="31">
        <v>52</v>
      </c>
      <c r="C41" s="31"/>
      <c r="D41" s="31"/>
      <c r="E41" s="31"/>
      <c r="F41" s="31"/>
      <c r="G41" s="31">
        <v>52</v>
      </c>
      <c r="H41" s="31"/>
      <c r="I41" s="32">
        <v>52</v>
      </c>
      <c r="J41" s="33"/>
      <c r="K41" s="34">
        <f t="shared" si="19"/>
        <v>86.72159034054901</v>
      </c>
      <c r="L41" s="35">
        <f t="shared" si="20"/>
        <v>0</v>
      </c>
      <c r="M41" s="35">
        <f t="shared" si="21"/>
        <v>0</v>
      </c>
      <c r="N41" s="35">
        <f t="shared" si="22"/>
        <v>0</v>
      </c>
      <c r="O41" s="35">
        <f t="shared" si="23"/>
        <v>0</v>
      </c>
      <c r="P41" s="35">
        <f t="shared" si="24"/>
        <v>86.72159034054901</v>
      </c>
      <c r="Q41" s="35">
        <f t="shared" si="25"/>
        <v>86.72159034054901</v>
      </c>
      <c r="R41" s="35">
        <f t="shared" si="26"/>
        <v>0</v>
      </c>
      <c r="T41" s="60">
        <v>59962</v>
      </c>
    </row>
    <row r="42" spans="1:20" ht="13.5">
      <c r="A42" s="37" t="s">
        <v>45</v>
      </c>
      <c r="B42" s="31">
        <v>353</v>
      </c>
      <c r="C42" s="31"/>
      <c r="D42" s="31"/>
      <c r="E42" s="31"/>
      <c r="F42" s="31">
        <v>141</v>
      </c>
      <c r="G42" s="31">
        <v>212</v>
      </c>
      <c r="H42" s="31"/>
      <c r="I42" s="32">
        <v>46</v>
      </c>
      <c r="J42" s="33"/>
      <c r="K42" s="34">
        <f t="shared" si="19"/>
        <v>674.140137119722</v>
      </c>
      <c r="L42" s="35">
        <f t="shared" si="20"/>
        <v>0</v>
      </c>
      <c r="M42" s="35">
        <f t="shared" si="21"/>
        <v>0</v>
      </c>
      <c r="N42" s="35">
        <f t="shared" si="22"/>
        <v>0</v>
      </c>
      <c r="O42" s="35">
        <f t="shared" si="23"/>
        <v>269.27410576170195</v>
      </c>
      <c r="P42" s="35">
        <f t="shared" si="24"/>
        <v>404.86603135802</v>
      </c>
      <c r="Q42" s="35">
        <f t="shared" si="25"/>
        <v>87.84828982296659</v>
      </c>
      <c r="R42" s="35">
        <f t="shared" si="26"/>
        <v>0</v>
      </c>
      <c r="T42" s="60">
        <v>52363</v>
      </c>
    </row>
    <row r="43" spans="1:20" ht="13.5">
      <c r="A43" s="37" t="s">
        <v>122</v>
      </c>
      <c r="B43" s="31">
        <v>384</v>
      </c>
      <c r="C43" s="31"/>
      <c r="D43" s="31"/>
      <c r="E43" s="31"/>
      <c r="F43" s="31">
        <v>329</v>
      </c>
      <c r="G43" s="31">
        <v>55</v>
      </c>
      <c r="H43" s="31"/>
      <c r="I43" s="32">
        <v>79</v>
      </c>
      <c r="J43" s="33"/>
      <c r="K43" s="34">
        <f t="shared" si="19"/>
        <v>751.4824164856454</v>
      </c>
      <c r="L43" s="35">
        <f t="shared" si="20"/>
        <v>0</v>
      </c>
      <c r="M43" s="35">
        <f t="shared" si="21"/>
        <v>0</v>
      </c>
      <c r="N43" s="35">
        <f t="shared" si="22"/>
        <v>0</v>
      </c>
      <c r="O43" s="35">
        <f t="shared" si="23"/>
        <v>643.8482162077536</v>
      </c>
      <c r="P43" s="35">
        <f t="shared" si="24"/>
        <v>107.63420027789194</v>
      </c>
      <c r="Q43" s="35">
        <f t="shared" si="25"/>
        <v>154.60185130824476</v>
      </c>
      <c r="R43" s="35">
        <f t="shared" si="26"/>
        <v>0</v>
      </c>
      <c r="T43" s="60">
        <v>51099</v>
      </c>
    </row>
    <row r="44" spans="1:20" ht="13.5">
      <c r="A44" s="37" t="s">
        <v>121</v>
      </c>
      <c r="B44" s="31"/>
      <c r="C44" s="31"/>
      <c r="D44" s="31"/>
      <c r="E44" s="31"/>
      <c r="F44" s="31"/>
      <c r="G44" s="31"/>
      <c r="H44" s="31"/>
      <c r="I44" s="32">
        <v>12</v>
      </c>
      <c r="J44" s="33"/>
      <c r="K44" s="34">
        <f t="shared" si="19"/>
        <v>0</v>
      </c>
      <c r="L44" s="35">
        <f t="shared" si="20"/>
        <v>0</v>
      </c>
      <c r="M44" s="35">
        <f t="shared" si="21"/>
        <v>0</v>
      </c>
      <c r="N44" s="35">
        <f t="shared" si="22"/>
        <v>0</v>
      </c>
      <c r="O44" s="35">
        <f t="shared" si="23"/>
        <v>0</v>
      </c>
      <c r="P44" s="35">
        <f t="shared" si="24"/>
        <v>0</v>
      </c>
      <c r="Q44" s="35">
        <f t="shared" si="25"/>
        <v>58.51660408640952</v>
      </c>
      <c r="R44" s="35">
        <f t="shared" si="26"/>
        <v>0</v>
      </c>
      <c r="T44" s="60">
        <v>20507</v>
      </c>
    </row>
    <row r="45" spans="1:20" ht="13.5">
      <c r="A45" s="37" t="s">
        <v>46</v>
      </c>
      <c r="B45" s="31">
        <v>835</v>
      </c>
      <c r="C45" s="31">
        <v>235</v>
      </c>
      <c r="D45" s="31"/>
      <c r="E45" s="31"/>
      <c r="F45" s="31"/>
      <c r="G45" s="31">
        <v>600</v>
      </c>
      <c r="H45" s="31"/>
      <c r="I45" s="32">
        <v>6</v>
      </c>
      <c r="J45" s="33"/>
      <c r="K45" s="34">
        <f t="shared" si="19"/>
        <v>6687.489988787442</v>
      </c>
      <c r="L45" s="35">
        <f t="shared" si="20"/>
        <v>1882.1079609162264</v>
      </c>
      <c r="M45" s="35">
        <f t="shared" si="21"/>
        <v>0</v>
      </c>
      <c r="N45" s="35">
        <f t="shared" si="22"/>
        <v>0</v>
      </c>
      <c r="O45" s="35">
        <f t="shared" si="23"/>
        <v>0</v>
      </c>
      <c r="P45" s="35">
        <f t="shared" si="24"/>
        <v>4805.3820278712155</v>
      </c>
      <c r="Q45" s="35">
        <f t="shared" si="25"/>
        <v>48.05382027871216</v>
      </c>
      <c r="R45" s="35">
        <f t="shared" si="26"/>
        <v>0</v>
      </c>
      <c r="T45" s="60">
        <v>12486</v>
      </c>
    </row>
    <row r="46" spans="1:20" ht="13.5">
      <c r="A46" s="37" t="s">
        <v>47</v>
      </c>
      <c r="B46" s="31"/>
      <c r="C46" s="31"/>
      <c r="D46" s="31"/>
      <c r="E46" s="31"/>
      <c r="F46" s="31"/>
      <c r="G46" s="31"/>
      <c r="H46" s="31"/>
      <c r="I46" s="32"/>
      <c r="J46" s="33"/>
      <c r="K46" s="34">
        <f t="shared" si="19"/>
        <v>0</v>
      </c>
      <c r="L46" s="35">
        <f t="shared" si="20"/>
        <v>0</v>
      </c>
      <c r="M46" s="35">
        <f t="shared" si="21"/>
        <v>0</v>
      </c>
      <c r="N46" s="35">
        <f t="shared" si="22"/>
        <v>0</v>
      </c>
      <c r="O46" s="35">
        <f t="shared" si="23"/>
        <v>0</v>
      </c>
      <c r="P46" s="35">
        <f t="shared" si="24"/>
        <v>0</v>
      </c>
      <c r="Q46" s="35">
        <f t="shared" si="25"/>
        <v>0</v>
      </c>
      <c r="R46" s="35">
        <f t="shared" si="26"/>
        <v>0</v>
      </c>
      <c r="T46" s="60">
        <v>8191</v>
      </c>
    </row>
    <row r="47" spans="1:20" ht="14.25" thickBot="1">
      <c r="A47" s="37" t="s">
        <v>48</v>
      </c>
      <c r="B47" s="31">
        <v>68</v>
      </c>
      <c r="C47" s="31"/>
      <c r="D47" s="31"/>
      <c r="E47" s="31"/>
      <c r="F47" s="31"/>
      <c r="G47" s="31">
        <v>68</v>
      </c>
      <c r="H47" s="31"/>
      <c r="I47" s="32"/>
      <c r="J47" s="33"/>
      <c r="K47" s="34">
        <f t="shared" si="19"/>
        <v>271.9891204351826</v>
      </c>
      <c r="L47" s="35">
        <f t="shared" si="20"/>
        <v>0</v>
      </c>
      <c r="M47" s="35">
        <f t="shared" si="21"/>
        <v>0</v>
      </c>
      <c r="N47" s="35">
        <f t="shared" si="22"/>
        <v>0</v>
      </c>
      <c r="O47" s="35">
        <f t="shared" si="23"/>
        <v>0</v>
      </c>
      <c r="P47" s="35">
        <f t="shared" si="24"/>
        <v>271.9891204351826</v>
      </c>
      <c r="Q47" s="35">
        <f t="shared" si="25"/>
        <v>0</v>
      </c>
      <c r="R47" s="35">
        <f t="shared" si="26"/>
        <v>0</v>
      </c>
      <c r="T47" s="60">
        <v>25001</v>
      </c>
    </row>
    <row r="48" spans="1:22" ht="14.25" thickBot="1">
      <c r="A48" s="40" t="s">
        <v>126</v>
      </c>
      <c r="B48" s="23">
        <f aca="true" t="shared" si="32" ref="B48:J48">SUM(B49:B55)</f>
        <v>1455</v>
      </c>
      <c r="C48" s="23">
        <f t="shared" si="32"/>
        <v>442</v>
      </c>
      <c r="D48" s="23">
        <f t="shared" si="32"/>
        <v>0</v>
      </c>
      <c r="E48" s="23">
        <f t="shared" si="32"/>
        <v>0</v>
      </c>
      <c r="F48" s="23">
        <f>SUM(F49:F55)</f>
        <v>536</v>
      </c>
      <c r="G48" s="23">
        <f t="shared" si="32"/>
        <v>477</v>
      </c>
      <c r="H48" s="23">
        <f>SUM(H49:H55)</f>
        <v>0</v>
      </c>
      <c r="I48" s="24">
        <f t="shared" si="32"/>
        <v>149</v>
      </c>
      <c r="J48" s="25">
        <f t="shared" si="32"/>
        <v>6</v>
      </c>
      <c r="K48" s="41">
        <f t="shared" si="19"/>
        <v>912.0541590923337</v>
      </c>
      <c r="L48" s="28">
        <f t="shared" si="20"/>
        <v>277.0638751332038</v>
      </c>
      <c r="M48" s="28">
        <f t="shared" si="21"/>
        <v>0</v>
      </c>
      <c r="N48" s="28">
        <f t="shared" si="22"/>
        <v>0</v>
      </c>
      <c r="O48" s="28">
        <f t="shared" si="23"/>
        <v>335.98696169999374</v>
      </c>
      <c r="P48" s="28">
        <f t="shared" si="24"/>
        <v>299.0033222591362</v>
      </c>
      <c r="Q48" s="28">
        <f t="shared" si="25"/>
        <v>93.39936062182662</v>
      </c>
      <c r="R48" s="28">
        <f t="shared" si="26"/>
        <v>3.7610480787312732</v>
      </c>
      <c r="S48" s="29"/>
      <c r="T48" s="59">
        <f>SUM(T49:T55)</f>
        <v>159530</v>
      </c>
      <c r="U48" s="29"/>
      <c r="V48" s="29"/>
    </row>
    <row r="49" spans="1:20" ht="13.5">
      <c r="A49" s="37" t="s">
        <v>49</v>
      </c>
      <c r="B49" s="31">
        <v>1220</v>
      </c>
      <c r="C49" s="31">
        <v>382</v>
      </c>
      <c r="D49" s="31"/>
      <c r="E49" s="31"/>
      <c r="F49" s="31">
        <v>361</v>
      </c>
      <c r="G49" s="31">
        <v>477</v>
      </c>
      <c r="H49" s="31"/>
      <c r="I49" s="32">
        <v>117</v>
      </c>
      <c r="J49" s="33"/>
      <c r="K49" s="34">
        <f t="shared" si="19"/>
        <v>1298.977853492334</v>
      </c>
      <c r="L49" s="35">
        <f t="shared" si="20"/>
        <v>406.7291311754685</v>
      </c>
      <c r="M49" s="35">
        <f t="shared" si="21"/>
        <v>0</v>
      </c>
      <c r="N49" s="35">
        <f t="shared" si="22"/>
        <v>0</v>
      </c>
      <c r="O49" s="35">
        <f t="shared" si="23"/>
        <v>384.36967632027256</v>
      </c>
      <c r="P49" s="35">
        <f t="shared" si="24"/>
        <v>507.8790459965929</v>
      </c>
      <c r="Q49" s="35">
        <f t="shared" si="25"/>
        <v>124.57410562180578</v>
      </c>
      <c r="R49" s="35">
        <f t="shared" si="26"/>
        <v>0</v>
      </c>
      <c r="T49" s="60">
        <v>93920</v>
      </c>
    </row>
    <row r="50" spans="1:20" ht="13.5">
      <c r="A50" s="37" t="s">
        <v>50</v>
      </c>
      <c r="B50" s="31"/>
      <c r="C50" s="31"/>
      <c r="D50" s="31"/>
      <c r="E50" s="31"/>
      <c r="F50" s="31"/>
      <c r="G50" s="31"/>
      <c r="H50" s="31"/>
      <c r="I50" s="32"/>
      <c r="J50" s="33"/>
      <c r="K50" s="34">
        <f t="shared" si="19"/>
        <v>0</v>
      </c>
      <c r="L50" s="35">
        <f t="shared" si="20"/>
        <v>0</v>
      </c>
      <c r="M50" s="35">
        <f t="shared" si="21"/>
        <v>0</v>
      </c>
      <c r="N50" s="35">
        <f t="shared" si="22"/>
        <v>0</v>
      </c>
      <c r="O50" s="35">
        <f t="shared" si="23"/>
        <v>0</v>
      </c>
      <c r="P50" s="35">
        <f t="shared" si="24"/>
        <v>0</v>
      </c>
      <c r="Q50" s="35">
        <f t="shared" si="25"/>
        <v>0</v>
      </c>
      <c r="R50" s="35">
        <f t="shared" si="26"/>
        <v>0</v>
      </c>
      <c r="T50" s="60">
        <v>11629</v>
      </c>
    </row>
    <row r="51" spans="1:20" ht="13.5">
      <c r="A51" s="37" t="s">
        <v>51</v>
      </c>
      <c r="B51" s="31"/>
      <c r="C51" s="31"/>
      <c r="D51" s="31"/>
      <c r="E51" s="31"/>
      <c r="F51" s="31"/>
      <c r="G51" s="31"/>
      <c r="H51" s="31"/>
      <c r="I51" s="32">
        <v>19</v>
      </c>
      <c r="J51" s="33"/>
      <c r="K51" s="34">
        <f t="shared" si="19"/>
        <v>0</v>
      </c>
      <c r="L51" s="35">
        <f t="shared" si="20"/>
        <v>0</v>
      </c>
      <c r="M51" s="35">
        <f t="shared" si="21"/>
        <v>0</v>
      </c>
      <c r="N51" s="35">
        <f t="shared" si="22"/>
        <v>0</v>
      </c>
      <c r="O51" s="35">
        <f t="shared" si="23"/>
        <v>0</v>
      </c>
      <c r="P51" s="35">
        <f t="shared" si="24"/>
        <v>0</v>
      </c>
      <c r="Q51" s="35">
        <f t="shared" si="25"/>
        <v>239.656912209889</v>
      </c>
      <c r="R51" s="35">
        <f t="shared" si="26"/>
        <v>0</v>
      </c>
      <c r="T51" s="60">
        <v>7928</v>
      </c>
    </row>
    <row r="52" spans="1:20" ht="13.5">
      <c r="A52" s="37" t="s">
        <v>52</v>
      </c>
      <c r="B52" s="31"/>
      <c r="C52" s="31"/>
      <c r="D52" s="31"/>
      <c r="E52" s="31"/>
      <c r="F52" s="31"/>
      <c r="G52" s="31"/>
      <c r="H52" s="31"/>
      <c r="I52" s="32">
        <v>13</v>
      </c>
      <c r="J52" s="33">
        <v>6</v>
      </c>
      <c r="K52" s="34">
        <f t="shared" si="19"/>
        <v>0</v>
      </c>
      <c r="L52" s="35">
        <f t="shared" si="20"/>
        <v>0</v>
      </c>
      <c r="M52" s="35">
        <f t="shared" si="21"/>
        <v>0</v>
      </c>
      <c r="N52" s="35">
        <f t="shared" si="22"/>
        <v>0</v>
      </c>
      <c r="O52" s="35">
        <f t="shared" si="23"/>
        <v>0</v>
      </c>
      <c r="P52" s="35">
        <f t="shared" si="24"/>
        <v>0</v>
      </c>
      <c r="Q52" s="35">
        <f t="shared" si="25"/>
        <v>90.02770083102493</v>
      </c>
      <c r="R52" s="35">
        <f t="shared" si="26"/>
        <v>41.55124653739612</v>
      </c>
      <c r="T52" s="60">
        <v>14440</v>
      </c>
    </row>
    <row r="53" spans="1:20" ht="13.5">
      <c r="A53" s="37" t="s">
        <v>53</v>
      </c>
      <c r="B53" s="31"/>
      <c r="C53" s="31"/>
      <c r="D53" s="31"/>
      <c r="E53" s="31"/>
      <c r="F53" s="31"/>
      <c r="G53" s="31"/>
      <c r="H53" s="31"/>
      <c r="I53" s="32"/>
      <c r="J53" s="33"/>
      <c r="K53" s="34">
        <f t="shared" si="19"/>
        <v>0</v>
      </c>
      <c r="L53" s="35">
        <f t="shared" si="20"/>
        <v>0</v>
      </c>
      <c r="M53" s="35">
        <f t="shared" si="21"/>
        <v>0</v>
      </c>
      <c r="N53" s="35">
        <f t="shared" si="22"/>
        <v>0</v>
      </c>
      <c r="O53" s="35">
        <f t="shared" si="23"/>
        <v>0</v>
      </c>
      <c r="P53" s="35">
        <f t="shared" si="24"/>
        <v>0</v>
      </c>
      <c r="Q53" s="35">
        <f t="shared" si="25"/>
        <v>0</v>
      </c>
      <c r="R53" s="35">
        <f t="shared" si="26"/>
        <v>0</v>
      </c>
      <c r="T53" s="60">
        <v>12978</v>
      </c>
    </row>
    <row r="54" spans="1:20" ht="13.5">
      <c r="A54" s="37" t="s">
        <v>54</v>
      </c>
      <c r="B54" s="31">
        <v>235</v>
      </c>
      <c r="C54" s="31">
        <v>60</v>
      </c>
      <c r="D54" s="31"/>
      <c r="E54" s="31"/>
      <c r="F54" s="31">
        <v>175</v>
      </c>
      <c r="G54" s="31"/>
      <c r="H54" s="31"/>
      <c r="I54" s="32"/>
      <c r="J54" s="33"/>
      <c r="K54" s="34">
        <f t="shared" si="19"/>
        <v>2771.880160415192</v>
      </c>
      <c r="L54" s="35">
        <f t="shared" si="20"/>
        <v>707.7140835102618</v>
      </c>
      <c r="M54" s="35">
        <f t="shared" si="21"/>
        <v>0</v>
      </c>
      <c r="N54" s="35">
        <f t="shared" si="22"/>
        <v>0</v>
      </c>
      <c r="O54" s="35">
        <f t="shared" si="23"/>
        <v>2064.1660769049304</v>
      </c>
      <c r="P54" s="35">
        <f t="shared" si="24"/>
        <v>0</v>
      </c>
      <c r="Q54" s="35">
        <f t="shared" si="25"/>
        <v>0</v>
      </c>
      <c r="R54" s="35">
        <f t="shared" si="26"/>
        <v>0</v>
      </c>
      <c r="T54" s="60">
        <v>8478</v>
      </c>
    </row>
    <row r="55" spans="1:20" ht="14.25" thickBot="1">
      <c r="A55" s="37" t="s">
        <v>55</v>
      </c>
      <c r="B55" s="31"/>
      <c r="C55" s="31"/>
      <c r="D55" s="31"/>
      <c r="E55" s="31"/>
      <c r="F55" s="31"/>
      <c r="G55" s="31"/>
      <c r="H55" s="31"/>
      <c r="I55" s="32"/>
      <c r="J55" s="33"/>
      <c r="K55" s="34">
        <f t="shared" si="19"/>
        <v>0</v>
      </c>
      <c r="L55" s="35">
        <f t="shared" si="20"/>
        <v>0</v>
      </c>
      <c r="M55" s="35">
        <f t="shared" si="21"/>
        <v>0</v>
      </c>
      <c r="N55" s="35">
        <f t="shared" si="22"/>
        <v>0</v>
      </c>
      <c r="O55" s="35">
        <f t="shared" si="23"/>
        <v>0</v>
      </c>
      <c r="P55" s="35">
        <f t="shared" si="24"/>
        <v>0</v>
      </c>
      <c r="Q55" s="35">
        <f t="shared" si="25"/>
        <v>0</v>
      </c>
      <c r="R55" s="35">
        <f t="shared" si="26"/>
        <v>0</v>
      </c>
      <c r="T55" s="60">
        <v>10157</v>
      </c>
    </row>
    <row r="56" spans="1:22" ht="14.25" thickBot="1">
      <c r="A56" s="40" t="s">
        <v>127</v>
      </c>
      <c r="B56" s="23">
        <f aca="true" t="shared" si="33" ref="B56:J56">SUM(B57:B62)</f>
        <v>1109</v>
      </c>
      <c r="C56" s="23">
        <f t="shared" si="33"/>
        <v>305</v>
      </c>
      <c r="D56" s="23">
        <f t="shared" si="33"/>
        <v>0</v>
      </c>
      <c r="E56" s="23">
        <f t="shared" si="33"/>
        <v>14</v>
      </c>
      <c r="F56" s="23">
        <f>SUM(F57:F62)</f>
        <v>379</v>
      </c>
      <c r="G56" s="23">
        <f t="shared" si="33"/>
        <v>411</v>
      </c>
      <c r="H56" s="23">
        <f>SUM(H57:H62)</f>
        <v>0</v>
      </c>
      <c r="I56" s="24">
        <f t="shared" si="33"/>
        <v>141</v>
      </c>
      <c r="J56" s="25">
        <f t="shared" si="33"/>
        <v>7</v>
      </c>
      <c r="K56" s="41">
        <f t="shared" si="19"/>
        <v>1307.7675970802231</v>
      </c>
      <c r="L56" s="28">
        <f t="shared" si="20"/>
        <v>359.6655699814861</v>
      </c>
      <c r="M56" s="28">
        <f t="shared" si="21"/>
        <v>0</v>
      </c>
      <c r="N56" s="28">
        <f t="shared" si="22"/>
        <v>16.509239277838706</v>
      </c>
      <c r="O56" s="28">
        <f t="shared" si="23"/>
        <v>446.9286918786336</v>
      </c>
      <c r="P56" s="28">
        <f t="shared" si="24"/>
        <v>484.66409594226485</v>
      </c>
      <c r="Q56" s="28">
        <f t="shared" si="25"/>
        <v>166.27162415537555</v>
      </c>
      <c r="R56" s="28">
        <f t="shared" si="26"/>
        <v>8.254619638919353</v>
      </c>
      <c r="S56" s="29"/>
      <c r="T56" s="59">
        <f>SUM(T57:T62)</f>
        <v>84801</v>
      </c>
      <c r="U56" s="29"/>
      <c r="V56" s="29"/>
    </row>
    <row r="57" spans="1:20" ht="13.5">
      <c r="A57" s="37" t="s">
        <v>56</v>
      </c>
      <c r="B57" s="31">
        <v>311</v>
      </c>
      <c r="C57" s="31"/>
      <c r="D57" s="31"/>
      <c r="E57" s="31">
        <v>8</v>
      </c>
      <c r="F57" s="31">
        <v>33</v>
      </c>
      <c r="G57" s="31">
        <v>270</v>
      </c>
      <c r="H57" s="31"/>
      <c r="I57" s="32">
        <v>39</v>
      </c>
      <c r="J57" s="33"/>
      <c r="K57" s="34">
        <f t="shared" si="19"/>
        <v>1371.7965683031186</v>
      </c>
      <c r="L57" s="35">
        <f t="shared" si="20"/>
        <v>0</v>
      </c>
      <c r="M57" s="35">
        <f t="shared" si="21"/>
        <v>0</v>
      </c>
      <c r="N57" s="35">
        <f t="shared" si="22"/>
        <v>35.28737153191302</v>
      </c>
      <c r="O57" s="35">
        <f t="shared" si="23"/>
        <v>145.5604075691412</v>
      </c>
      <c r="P57" s="35">
        <f t="shared" si="24"/>
        <v>1190.9487892020643</v>
      </c>
      <c r="Q57" s="35">
        <f t="shared" si="25"/>
        <v>172.02593621807597</v>
      </c>
      <c r="R57" s="35">
        <f t="shared" si="26"/>
        <v>0</v>
      </c>
      <c r="T57" s="60">
        <v>22671</v>
      </c>
    </row>
    <row r="58" spans="1:20" ht="13.5">
      <c r="A58" s="37" t="s">
        <v>57</v>
      </c>
      <c r="B58" s="31">
        <v>482</v>
      </c>
      <c r="C58" s="31">
        <v>305</v>
      </c>
      <c r="D58" s="31"/>
      <c r="E58" s="31"/>
      <c r="F58" s="31">
        <v>148</v>
      </c>
      <c r="G58" s="31">
        <v>29</v>
      </c>
      <c r="H58" s="31"/>
      <c r="I58" s="32">
        <v>1</v>
      </c>
      <c r="J58" s="33"/>
      <c r="K58" s="34">
        <f t="shared" si="19"/>
        <v>4105.971547832013</v>
      </c>
      <c r="L58" s="35">
        <f t="shared" si="20"/>
        <v>2598.177016781668</v>
      </c>
      <c r="M58" s="35">
        <f t="shared" si="21"/>
        <v>0</v>
      </c>
      <c r="N58" s="35">
        <f t="shared" si="22"/>
        <v>0</v>
      </c>
      <c r="O58" s="35">
        <f t="shared" si="23"/>
        <v>1260.7547491268422</v>
      </c>
      <c r="P58" s="35">
        <f t="shared" si="24"/>
        <v>247.03978192350283</v>
      </c>
      <c r="Q58" s="35">
        <f t="shared" si="25"/>
        <v>8.51861316977596</v>
      </c>
      <c r="R58" s="35">
        <f t="shared" si="26"/>
        <v>0</v>
      </c>
      <c r="T58" s="60">
        <v>11739</v>
      </c>
    </row>
    <row r="59" spans="1:20" ht="13.5">
      <c r="A59" s="37" t="s">
        <v>58</v>
      </c>
      <c r="B59" s="31">
        <v>98</v>
      </c>
      <c r="C59" s="31"/>
      <c r="D59" s="31"/>
      <c r="E59" s="31">
        <v>6</v>
      </c>
      <c r="F59" s="31"/>
      <c r="G59" s="31">
        <v>92</v>
      </c>
      <c r="H59" s="31"/>
      <c r="I59" s="32"/>
      <c r="J59" s="33"/>
      <c r="K59" s="34">
        <f t="shared" si="19"/>
        <v>1258.3461736004108</v>
      </c>
      <c r="L59" s="35">
        <f t="shared" si="20"/>
        <v>0</v>
      </c>
      <c r="M59" s="35">
        <f t="shared" si="21"/>
        <v>0</v>
      </c>
      <c r="N59" s="35">
        <f t="shared" si="22"/>
        <v>77.04160246533128</v>
      </c>
      <c r="O59" s="35">
        <f t="shared" si="23"/>
        <v>0</v>
      </c>
      <c r="P59" s="35">
        <f t="shared" si="24"/>
        <v>1181.3045711350796</v>
      </c>
      <c r="Q59" s="35">
        <f t="shared" si="25"/>
        <v>0</v>
      </c>
      <c r="R59" s="35">
        <f t="shared" si="26"/>
        <v>0</v>
      </c>
      <c r="T59" s="60">
        <v>7788</v>
      </c>
    </row>
    <row r="60" spans="1:20" ht="13.5">
      <c r="A60" s="37" t="s">
        <v>59</v>
      </c>
      <c r="B60" s="31"/>
      <c r="C60" s="31"/>
      <c r="D60" s="31"/>
      <c r="E60" s="31"/>
      <c r="F60" s="31"/>
      <c r="G60" s="31"/>
      <c r="H60" s="31"/>
      <c r="I60" s="32">
        <v>14</v>
      </c>
      <c r="J60" s="33"/>
      <c r="K60" s="34">
        <f t="shared" si="19"/>
        <v>0</v>
      </c>
      <c r="L60" s="35">
        <f t="shared" si="20"/>
        <v>0</v>
      </c>
      <c r="M60" s="35">
        <f t="shared" si="21"/>
        <v>0</v>
      </c>
      <c r="N60" s="35">
        <f t="shared" si="22"/>
        <v>0</v>
      </c>
      <c r="O60" s="35">
        <f t="shared" si="23"/>
        <v>0</v>
      </c>
      <c r="P60" s="35">
        <f t="shared" si="24"/>
        <v>0</v>
      </c>
      <c r="Q60" s="35">
        <f t="shared" si="25"/>
        <v>176.7453604342886</v>
      </c>
      <c r="R60" s="35">
        <f t="shared" si="26"/>
        <v>0</v>
      </c>
      <c r="T60" s="60">
        <v>7921</v>
      </c>
    </row>
    <row r="61" spans="1:20" ht="13.5">
      <c r="A61" s="37" t="s">
        <v>60</v>
      </c>
      <c r="B61" s="31"/>
      <c r="C61" s="31"/>
      <c r="D61" s="31"/>
      <c r="E61" s="31"/>
      <c r="F61" s="31"/>
      <c r="G61" s="31"/>
      <c r="H61" s="31"/>
      <c r="I61" s="32">
        <v>55</v>
      </c>
      <c r="J61" s="33">
        <v>7</v>
      </c>
      <c r="K61" s="34">
        <f t="shared" si="19"/>
        <v>0</v>
      </c>
      <c r="L61" s="35">
        <f t="shared" si="20"/>
        <v>0</v>
      </c>
      <c r="M61" s="35">
        <f t="shared" si="21"/>
        <v>0</v>
      </c>
      <c r="N61" s="35">
        <f t="shared" si="22"/>
        <v>0</v>
      </c>
      <c r="O61" s="35">
        <f t="shared" si="23"/>
        <v>0</v>
      </c>
      <c r="P61" s="35">
        <f t="shared" si="24"/>
        <v>0</v>
      </c>
      <c r="Q61" s="35">
        <f t="shared" si="25"/>
        <v>271.98101078033824</v>
      </c>
      <c r="R61" s="35">
        <f t="shared" si="26"/>
        <v>34.61576500840668</v>
      </c>
      <c r="T61" s="60">
        <v>20222</v>
      </c>
    </row>
    <row r="62" spans="1:20" ht="14.25" thickBot="1">
      <c r="A62" s="37" t="s">
        <v>61</v>
      </c>
      <c r="B62" s="31">
        <v>218</v>
      </c>
      <c r="C62" s="31"/>
      <c r="D62" s="31"/>
      <c r="E62" s="31"/>
      <c r="F62" s="31">
        <v>198</v>
      </c>
      <c r="G62" s="31">
        <v>20</v>
      </c>
      <c r="H62" s="31"/>
      <c r="I62" s="32">
        <v>32</v>
      </c>
      <c r="J62" s="33"/>
      <c r="K62" s="34">
        <f t="shared" si="19"/>
        <v>1507.6071922544952</v>
      </c>
      <c r="L62" s="35">
        <f t="shared" si="20"/>
        <v>0</v>
      </c>
      <c r="M62" s="35">
        <f t="shared" si="21"/>
        <v>0</v>
      </c>
      <c r="N62" s="35">
        <f t="shared" si="22"/>
        <v>0</v>
      </c>
      <c r="O62" s="35">
        <f t="shared" si="23"/>
        <v>1369.2946058091286</v>
      </c>
      <c r="P62" s="35">
        <f t="shared" si="24"/>
        <v>138.31258644536655</v>
      </c>
      <c r="Q62" s="35">
        <f t="shared" si="25"/>
        <v>221.30013831258643</v>
      </c>
      <c r="R62" s="35">
        <f t="shared" si="26"/>
        <v>0</v>
      </c>
      <c r="T62" s="60">
        <v>14460</v>
      </c>
    </row>
    <row r="63" spans="1:22" ht="14.25" thickBot="1">
      <c r="A63" s="40" t="s">
        <v>62</v>
      </c>
      <c r="B63" s="23">
        <f aca="true" t="shared" si="34" ref="B63:J63">SUM(B64)</f>
        <v>2389</v>
      </c>
      <c r="C63" s="23">
        <f t="shared" si="34"/>
        <v>382</v>
      </c>
      <c r="D63" s="23">
        <f t="shared" si="34"/>
        <v>6</v>
      </c>
      <c r="E63" s="23">
        <f t="shared" si="34"/>
        <v>0</v>
      </c>
      <c r="F63" s="23">
        <f t="shared" si="34"/>
        <v>304</v>
      </c>
      <c r="G63" s="23">
        <f t="shared" si="34"/>
        <v>1697</v>
      </c>
      <c r="H63" s="23">
        <f t="shared" si="34"/>
        <v>0</v>
      </c>
      <c r="I63" s="24">
        <f t="shared" si="34"/>
        <v>263</v>
      </c>
      <c r="J63" s="25">
        <f t="shared" si="34"/>
        <v>37</v>
      </c>
      <c r="K63" s="41">
        <f t="shared" si="19"/>
        <v>853.211238531291</v>
      </c>
      <c r="L63" s="28">
        <f t="shared" si="20"/>
        <v>136.4280841854136</v>
      </c>
      <c r="M63" s="28">
        <f t="shared" si="21"/>
        <v>2.142849489823251</v>
      </c>
      <c r="N63" s="28">
        <f t="shared" si="22"/>
        <v>0</v>
      </c>
      <c r="O63" s="28">
        <f t="shared" si="23"/>
        <v>108.57104081771136</v>
      </c>
      <c r="P63" s="28">
        <f t="shared" si="24"/>
        <v>606.0692640383427</v>
      </c>
      <c r="Q63" s="28">
        <f t="shared" si="25"/>
        <v>93.92823597058582</v>
      </c>
      <c r="R63" s="28">
        <f t="shared" si="26"/>
        <v>13.214238520576712</v>
      </c>
      <c r="S63" s="29"/>
      <c r="T63" s="59">
        <f>SUM(T64)</f>
        <v>280001</v>
      </c>
      <c r="U63" s="29"/>
      <c r="V63" s="29"/>
    </row>
    <row r="64" spans="1:20" ht="14.25" thickBot="1">
      <c r="A64" s="42" t="s">
        <v>63</v>
      </c>
      <c r="B64" s="43">
        <v>2389</v>
      </c>
      <c r="C64" s="43">
        <v>382</v>
      </c>
      <c r="D64" s="43">
        <v>6</v>
      </c>
      <c r="E64" s="43"/>
      <c r="F64" s="43">
        <v>304</v>
      </c>
      <c r="G64" s="43">
        <v>1697</v>
      </c>
      <c r="H64" s="43"/>
      <c r="I64" s="44">
        <v>263</v>
      </c>
      <c r="J64" s="45">
        <v>37</v>
      </c>
      <c r="K64" s="46">
        <f t="shared" si="19"/>
        <v>853.211238531291</v>
      </c>
      <c r="L64" s="47">
        <f t="shared" si="20"/>
        <v>136.4280841854136</v>
      </c>
      <c r="M64" s="47">
        <f t="shared" si="21"/>
        <v>2.142849489823251</v>
      </c>
      <c r="N64" s="47">
        <f t="shared" si="22"/>
        <v>0</v>
      </c>
      <c r="O64" s="47">
        <f t="shared" si="23"/>
        <v>108.57104081771136</v>
      </c>
      <c r="P64" s="47">
        <f t="shared" si="24"/>
        <v>606.0692640383427</v>
      </c>
      <c r="Q64" s="47">
        <f t="shared" si="25"/>
        <v>93.92823597058582</v>
      </c>
      <c r="R64" s="47">
        <f t="shared" si="26"/>
        <v>13.214238520576712</v>
      </c>
      <c r="T64" s="60">
        <v>280001</v>
      </c>
    </row>
    <row r="65" spans="2:20" ht="14.25" thickBot="1">
      <c r="B65" s="39"/>
      <c r="C65" s="39"/>
      <c r="D65" s="39"/>
      <c r="E65" s="39"/>
      <c r="F65" s="39"/>
      <c r="G65" s="39"/>
      <c r="H65" s="39"/>
      <c r="I65" s="39"/>
      <c r="J65" s="39"/>
      <c r="K65" s="38"/>
      <c r="L65" s="38"/>
      <c r="M65" s="38"/>
      <c r="N65" s="38"/>
      <c r="O65" s="38"/>
      <c r="P65" s="38"/>
      <c r="Q65" s="38"/>
      <c r="R65" s="38"/>
      <c r="T65" s="59"/>
    </row>
    <row r="66" spans="2:20" ht="14.25" thickBot="1">
      <c r="B66" s="39"/>
      <c r="C66" s="39"/>
      <c r="D66" s="39"/>
      <c r="E66" s="39"/>
      <c r="F66" s="39"/>
      <c r="G66" s="39"/>
      <c r="H66" s="39"/>
      <c r="I66" s="39"/>
      <c r="J66" s="39"/>
      <c r="K66" s="38"/>
      <c r="L66" s="38"/>
      <c r="M66" s="38"/>
      <c r="N66" s="38"/>
      <c r="O66" s="38"/>
      <c r="P66" s="38"/>
      <c r="Q66" s="38"/>
      <c r="R66" s="38"/>
      <c r="T66" s="59"/>
    </row>
    <row r="67" spans="2:20" ht="14.25" thickBot="1">
      <c r="B67" s="39"/>
      <c r="C67" s="39"/>
      <c r="D67" s="39"/>
      <c r="E67" s="39"/>
      <c r="F67" s="39"/>
      <c r="G67" s="39"/>
      <c r="H67" s="39"/>
      <c r="I67" s="39"/>
      <c r="J67" s="39"/>
      <c r="K67" s="38"/>
      <c r="L67" s="38"/>
      <c r="M67" s="38"/>
      <c r="N67" s="38"/>
      <c r="O67" s="38"/>
      <c r="P67" s="38"/>
      <c r="Q67" s="38"/>
      <c r="R67" s="38"/>
      <c r="T67" s="59"/>
    </row>
    <row r="68" spans="1:20" ht="14.25" thickBot="1">
      <c r="A68" s="48" t="s">
        <v>64</v>
      </c>
      <c r="B68" s="39"/>
      <c r="C68" s="39"/>
      <c r="D68" s="39"/>
      <c r="E68" s="39"/>
      <c r="F68" s="39"/>
      <c r="G68" s="39"/>
      <c r="H68" s="39"/>
      <c r="I68" s="39"/>
      <c r="J68" s="39"/>
      <c r="K68" s="38"/>
      <c r="L68" s="38"/>
      <c r="M68" s="38"/>
      <c r="N68" s="38"/>
      <c r="O68" s="38"/>
      <c r="Q68" s="2" t="s">
        <v>128</v>
      </c>
      <c r="R68" s="38"/>
      <c r="T68" s="59"/>
    </row>
    <row r="69" spans="1:20" ht="14.25" thickBot="1">
      <c r="A69" s="3"/>
      <c r="B69" s="63" t="s">
        <v>1</v>
      </c>
      <c r="C69" s="64"/>
      <c r="D69" s="64"/>
      <c r="E69" s="64"/>
      <c r="F69" s="64"/>
      <c r="G69" s="64"/>
      <c r="H69" s="64"/>
      <c r="I69" s="64"/>
      <c r="J69" s="4"/>
      <c r="K69" s="65" t="s">
        <v>2</v>
      </c>
      <c r="L69" s="64"/>
      <c r="M69" s="64"/>
      <c r="N69" s="66"/>
      <c r="O69" s="66"/>
      <c r="P69" s="66"/>
      <c r="Q69" s="66"/>
      <c r="R69" s="67"/>
      <c r="T69" s="59"/>
    </row>
    <row r="70" spans="1:20" ht="14.25" thickBot="1">
      <c r="A70" s="5"/>
      <c r="B70" s="6"/>
      <c r="C70" s="7"/>
      <c r="D70" s="7"/>
      <c r="E70" s="7"/>
      <c r="F70" s="8"/>
      <c r="G70" s="9"/>
      <c r="H70" s="11"/>
      <c r="I70" s="6"/>
      <c r="J70" s="12"/>
      <c r="K70" s="13"/>
      <c r="L70" s="7"/>
      <c r="M70" s="7"/>
      <c r="N70" s="7"/>
      <c r="O70" s="7"/>
      <c r="P70" s="10"/>
      <c r="Q70" s="9"/>
      <c r="R70" s="14"/>
      <c r="T70" s="59"/>
    </row>
    <row r="71" spans="1:20" ht="14.25" thickBot="1">
      <c r="A71" s="5"/>
      <c r="B71" s="68" t="s">
        <v>4</v>
      </c>
      <c r="C71" s="15"/>
      <c r="D71" s="16"/>
      <c r="E71" s="15"/>
      <c r="F71" s="6"/>
      <c r="G71" s="15"/>
      <c r="H71" s="70" t="s">
        <v>5</v>
      </c>
      <c r="I71" s="72" t="s">
        <v>6</v>
      </c>
      <c r="J71" s="74" t="s">
        <v>7</v>
      </c>
      <c r="K71" s="76" t="s">
        <v>4</v>
      </c>
      <c r="L71" s="15"/>
      <c r="M71" s="15"/>
      <c r="N71" s="15"/>
      <c r="O71" s="15"/>
      <c r="P71" s="15"/>
      <c r="Q71" s="17"/>
      <c r="R71" s="14"/>
      <c r="T71" s="59"/>
    </row>
    <row r="72" spans="1:20" ht="36.75" thickBot="1">
      <c r="A72" s="18"/>
      <c r="B72" s="68"/>
      <c r="C72" s="49" t="s">
        <v>8</v>
      </c>
      <c r="D72" s="50" t="s">
        <v>9</v>
      </c>
      <c r="E72" s="49" t="s">
        <v>10</v>
      </c>
      <c r="F72" s="49" t="s">
        <v>11</v>
      </c>
      <c r="G72" s="49" t="s">
        <v>12</v>
      </c>
      <c r="H72" s="71"/>
      <c r="I72" s="73"/>
      <c r="J72" s="75"/>
      <c r="K72" s="77"/>
      <c r="L72" s="19" t="s">
        <v>8</v>
      </c>
      <c r="M72" s="20" t="s">
        <v>13</v>
      </c>
      <c r="N72" s="19" t="s">
        <v>10</v>
      </c>
      <c r="O72" s="19" t="s">
        <v>11</v>
      </c>
      <c r="P72" s="19" t="s">
        <v>12</v>
      </c>
      <c r="Q72" s="19" t="s">
        <v>6</v>
      </c>
      <c r="R72" s="21" t="s">
        <v>14</v>
      </c>
      <c r="T72" s="59"/>
    </row>
    <row r="73" spans="1:22" ht="14.25" thickBot="1">
      <c r="A73" s="40" t="s">
        <v>123</v>
      </c>
      <c r="B73" s="51">
        <f aca="true" t="shared" si="35" ref="B73:J73">SUM(B74:B77)</f>
        <v>2962</v>
      </c>
      <c r="C73" s="51">
        <f t="shared" si="35"/>
        <v>598</v>
      </c>
      <c r="D73" s="51">
        <f t="shared" si="35"/>
        <v>6</v>
      </c>
      <c r="E73" s="51">
        <f t="shared" si="35"/>
        <v>26</v>
      </c>
      <c r="F73" s="51">
        <f>SUM(F74:F77)</f>
        <v>701</v>
      </c>
      <c r="G73" s="51">
        <f t="shared" si="35"/>
        <v>1631</v>
      </c>
      <c r="H73" s="51">
        <f>SUM(H74:H77)</f>
        <v>0</v>
      </c>
      <c r="I73" s="52">
        <f t="shared" si="35"/>
        <v>471</v>
      </c>
      <c r="J73" s="53">
        <f t="shared" si="35"/>
        <v>65</v>
      </c>
      <c r="K73" s="41">
        <f aca="true" t="shared" si="36" ref="K73:K104">B73/T73*100000</f>
        <v>911.7998350017854</v>
      </c>
      <c r="L73" s="28">
        <f aca="true" t="shared" si="37" ref="L73:L104">C73/T73*100000</f>
        <v>184.08382894364203</v>
      </c>
      <c r="M73" s="28">
        <f aca="true" t="shared" si="38" ref="M73:M104">D73/T73*100000</f>
        <v>1.8469949392338667</v>
      </c>
      <c r="N73" s="28">
        <f aca="true" t="shared" si="39" ref="N73:N104">E73/T73*100000</f>
        <v>8.003644736680087</v>
      </c>
      <c r="O73" s="28">
        <f aca="true" t="shared" si="40" ref="O73:O104">F73/T73*100000</f>
        <v>215.79057540049004</v>
      </c>
      <c r="P73" s="28">
        <f aca="true" t="shared" si="41" ref="P73:P104">G73/T73*100000</f>
        <v>502.0747909817394</v>
      </c>
      <c r="Q73" s="28">
        <f aca="true" t="shared" si="42" ref="Q73:Q104">I73/T73*100000</f>
        <v>144.98910272985853</v>
      </c>
      <c r="R73" s="28">
        <f aca="true" t="shared" si="43" ref="R73:R104">J73/T73*100000</f>
        <v>20.00911184170022</v>
      </c>
      <c r="S73" s="29"/>
      <c r="T73" s="59">
        <f>SUM(T74:T77)</f>
        <v>324852</v>
      </c>
      <c r="U73" s="29"/>
      <c r="V73" s="29"/>
    </row>
    <row r="74" spans="1:20" ht="13.5">
      <c r="A74" s="37" t="s">
        <v>65</v>
      </c>
      <c r="B74" s="31">
        <v>1928</v>
      </c>
      <c r="C74" s="31">
        <v>388</v>
      </c>
      <c r="D74" s="31">
        <v>6</v>
      </c>
      <c r="E74" s="31">
        <v>26</v>
      </c>
      <c r="F74" s="31">
        <v>325</v>
      </c>
      <c r="G74" s="31">
        <v>1183</v>
      </c>
      <c r="H74" s="31"/>
      <c r="I74" s="32">
        <v>199</v>
      </c>
      <c r="J74" s="33">
        <v>15</v>
      </c>
      <c r="K74" s="34">
        <f t="shared" si="36"/>
        <v>1569.9558653485985</v>
      </c>
      <c r="L74" s="35">
        <f t="shared" si="37"/>
        <v>315.94547497679264</v>
      </c>
      <c r="M74" s="35">
        <f t="shared" si="38"/>
        <v>4.885754767682361</v>
      </c>
      <c r="N74" s="35">
        <f t="shared" si="39"/>
        <v>21.17160399329023</v>
      </c>
      <c r="O74" s="35">
        <f t="shared" si="40"/>
        <v>264.64504991612785</v>
      </c>
      <c r="P74" s="35">
        <f t="shared" si="41"/>
        <v>963.3079816947054</v>
      </c>
      <c r="Q74" s="35">
        <f t="shared" si="42"/>
        <v>162.0441997947983</v>
      </c>
      <c r="R74" s="35">
        <f t="shared" si="43"/>
        <v>12.214386919205902</v>
      </c>
      <c r="T74" s="60">
        <v>122806</v>
      </c>
    </row>
    <row r="75" spans="1:20" ht="13.5">
      <c r="A75" s="37" t="s">
        <v>66</v>
      </c>
      <c r="B75" s="31">
        <v>567</v>
      </c>
      <c r="C75" s="31"/>
      <c r="D75" s="31"/>
      <c r="E75" s="31"/>
      <c r="F75" s="31">
        <v>336</v>
      </c>
      <c r="G75" s="31">
        <v>231</v>
      </c>
      <c r="H75" s="31"/>
      <c r="I75" s="32">
        <v>114</v>
      </c>
      <c r="J75" s="33">
        <v>17</v>
      </c>
      <c r="K75" s="34">
        <f t="shared" si="36"/>
        <v>620.343322283126</v>
      </c>
      <c r="L75" s="35">
        <f t="shared" si="37"/>
        <v>0</v>
      </c>
      <c r="M75" s="35">
        <f t="shared" si="38"/>
        <v>0</v>
      </c>
      <c r="N75" s="35">
        <f t="shared" si="39"/>
        <v>0</v>
      </c>
      <c r="O75" s="35">
        <f t="shared" si="40"/>
        <v>367.61085764925986</v>
      </c>
      <c r="P75" s="35">
        <f t="shared" si="41"/>
        <v>252.73246463386616</v>
      </c>
      <c r="Q75" s="35">
        <f t="shared" si="42"/>
        <v>124.72511241671316</v>
      </c>
      <c r="R75" s="35">
        <f t="shared" si="43"/>
        <v>18.59935886915898</v>
      </c>
      <c r="T75" s="60">
        <v>91401</v>
      </c>
    </row>
    <row r="76" spans="1:20" ht="13.5">
      <c r="A76" s="37" t="s">
        <v>67</v>
      </c>
      <c r="B76" s="31">
        <v>156</v>
      </c>
      <c r="C76" s="31"/>
      <c r="D76" s="31"/>
      <c r="E76" s="31"/>
      <c r="F76" s="31">
        <v>40</v>
      </c>
      <c r="G76" s="31">
        <v>116</v>
      </c>
      <c r="H76" s="31"/>
      <c r="I76" s="32">
        <v>67</v>
      </c>
      <c r="J76" s="33"/>
      <c r="K76" s="34">
        <f t="shared" si="36"/>
        <v>303.8625606264244</v>
      </c>
      <c r="L76" s="35">
        <f t="shared" si="37"/>
        <v>0</v>
      </c>
      <c r="M76" s="35">
        <f t="shared" si="38"/>
        <v>0</v>
      </c>
      <c r="N76" s="35">
        <f t="shared" si="39"/>
        <v>0</v>
      </c>
      <c r="O76" s="35">
        <f t="shared" si="40"/>
        <v>77.91347708369855</v>
      </c>
      <c r="P76" s="35">
        <f t="shared" si="41"/>
        <v>225.94908354272582</v>
      </c>
      <c r="Q76" s="35">
        <f t="shared" si="42"/>
        <v>130.50507411519507</v>
      </c>
      <c r="R76" s="35">
        <f t="shared" si="43"/>
        <v>0</v>
      </c>
      <c r="T76" s="60">
        <v>51339</v>
      </c>
    </row>
    <row r="77" spans="1:20" ht="14.25" thickBot="1">
      <c r="A77" s="37" t="s">
        <v>68</v>
      </c>
      <c r="B77" s="31">
        <v>311</v>
      </c>
      <c r="C77" s="31">
        <v>210</v>
      </c>
      <c r="D77" s="31"/>
      <c r="E77" s="31"/>
      <c r="F77" s="31"/>
      <c r="G77" s="31">
        <v>101</v>
      </c>
      <c r="H77" s="31"/>
      <c r="I77" s="32">
        <v>91</v>
      </c>
      <c r="J77" s="33">
        <v>33</v>
      </c>
      <c r="K77" s="34">
        <f t="shared" si="36"/>
        <v>524.3988803830978</v>
      </c>
      <c r="L77" s="35">
        <f t="shared" si="37"/>
        <v>354.095707011095</v>
      </c>
      <c r="M77" s="35">
        <f t="shared" si="38"/>
        <v>0</v>
      </c>
      <c r="N77" s="35">
        <f t="shared" si="39"/>
        <v>0</v>
      </c>
      <c r="O77" s="35">
        <f t="shared" si="40"/>
        <v>0</v>
      </c>
      <c r="P77" s="35">
        <f t="shared" si="41"/>
        <v>170.30317337200285</v>
      </c>
      <c r="Q77" s="35">
        <f t="shared" si="42"/>
        <v>153.44147303814117</v>
      </c>
      <c r="R77" s="35">
        <f t="shared" si="43"/>
        <v>55.6436111017435</v>
      </c>
      <c r="T77" s="60">
        <v>59306</v>
      </c>
    </row>
    <row r="78" spans="1:22" ht="14.25" thickBot="1">
      <c r="A78" s="40" t="s">
        <v>71</v>
      </c>
      <c r="B78" s="23">
        <f aca="true" t="shared" si="44" ref="B78:J78">SUM(B79:B82)</f>
        <v>5792</v>
      </c>
      <c r="C78" s="23">
        <f t="shared" si="44"/>
        <v>1328</v>
      </c>
      <c r="D78" s="23">
        <f t="shared" si="44"/>
        <v>0</v>
      </c>
      <c r="E78" s="23">
        <f t="shared" si="44"/>
        <v>6</v>
      </c>
      <c r="F78" s="23">
        <f>SUM(F79:F82)</f>
        <v>1292</v>
      </c>
      <c r="G78" s="23">
        <f t="shared" si="44"/>
        <v>3166</v>
      </c>
      <c r="H78" s="23">
        <f>SUM(H79:H82)</f>
        <v>0</v>
      </c>
      <c r="I78" s="24">
        <f t="shared" si="44"/>
        <v>398</v>
      </c>
      <c r="J78" s="25">
        <f t="shared" si="44"/>
        <v>12</v>
      </c>
      <c r="K78" s="41">
        <f t="shared" si="36"/>
        <v>874.9403312446752</v>
      </c>
      <c r="L78" s="28">
        <f t="shared" si="37"/>
        <v>200.60786600361334</v>
      </c>
      <c r="M78" s="28">
        <f t="shared" si="38"/>
        <v>0</v>
      </c>
      <c r="N78" s="28">
        <f t="shared" si="39"/>
        <v>0.9063608403777712</v>
      </c>
      <c r="O78" s="28">
        <f t="shared" si="40"/>
        <v>195.16970096134673</v>
      </c>
      <c r="P78" s="28">
        <f t="shared" si="41"/>
        <v>478.25640343933725</v>
      </c>
      <c r="Q78" s="28">
        <f t="shared" si="42"/>
        <v>60.12193574505882</v>
      </c>
      <c r="R78" s="28">
        <f t="shared" si="43"/>
        <v>1.8127216807555424</v>
      </c>
      <c r="S78" s="29"/>
      <c r="T78" s="59">
        <f>SUM(T79:T82)</f>
        <v>661988</v>
      </c>
      <c r="U78" s="29"/>
      <c r="V78" s="29"/>
    </row>
    <row r="79" spans="1:20" ht="13.5">
      <c r="A79" s="37" t="s">
        <v>72</v>
      </c>
      <c r="B79" s="31">
        <v>3492</v>
      </c>
      <c r="C79" s="31">
        <v>968</v>
      </c>
      <c r="D79" s="31"/>
      <c r="E79" s="31">
        <v>6</v>
      </c>
      <c r="F79" s="31">
        <v>446</v>
      </c>
      <c r="G79" s="31">
        <v>2072</v>
      </c>
      <c r="H79" s="31"/>
      <c r="I79" s="32">
        <v>193</v>
      </c>
      <c r="J79" s="33"/>
      <c r="K79" s="34">
        <f t="shared" si="36"/>
        <v>1049.6257777510596</v>
      </c>
      <c r="L79" s="35">
        <f t="shared" si="37"/>
        <v>290.9615558026992</v>
      </c>
      <c r="M79" s="35">
        <f t="shared" si="38"/>
        <v>0</v>
      </c>
      <c r="N79" s="35">
        <f t="shared" si="39"/>
        <v>1.8034807177853258</v>
      </c>
      <c r="O79" s="35">
        <f t="shared" si="40"/>
        <v>134.05873335537586</v>
      </c>
      <c r="P79" s="35">
        <f t="shared" si="41"/>
        <v>622.8020078751991</v>
      </c>
      <c r="Q79" s="35">
        <f t="shared" si="42"/>
        <v>58.01196308876131</v>
      </c>
      <c r="R79" s="35">
        <f t="shared" si="43"/>
        <v>0</v>
      </c>
      <c r="T79" s="60">
        <v>332690</v>
      </c>
    </row>
    <row r="80" spans="1:20" ht="13.5">
      <c r="A80" s="37" t="s">
        <v>73</v>
      </c>
      <c r="B80" s="31">
        <v>972</v>
      </c>
      <c r="C80" s="31"/>
      <c r="D80" s="31"/>
      <c r="E80" s="31"/>
      <c r="F80" s="31">
        <v>396</v>
      </c>
      <c r="G80" s="31">
        <v>576</v>
      </c>
      <c r="H80" s="31"/>
      <c r="I80" s="32">
        <v>55</v>
      </c>
      <c r="J80" s="33"/>
      <c r="K80" s="34">
        <f t="shared" si="36"/>
        <v>640.5187411039063</v>
      </c>
      <c r="L80" s="35">
        <f t="shared" si="37"/>
        <v>0</v>
      </c>
      <c r="M80" s="35">
        <f t="shared" si="38"/>
        <v>0</v>
      </c>
      <c r="N80" s="35">
        <f t="shared" si="39"/>
        <v>0</v>
      </c>
      <c r="O80" s="35">
        <f t="shared" si="40"/>
        <v>260.9520797089989</v>
      </c>
      <c r="P80" s="35">
        <f t="shared" si="41"/>
        <v>379.5666613949075</v>
      </c>
      <c r="Q80" s="35">
        <f t="shared" si="42"/>
        <v>36.243344404027624</v>
      </c>
      <c r="R80" s="35">
        <f t="shared" si="43"/>
        <v>0</v>
      </c>
      <c r="T80" s="60">
        <v>151752</v>
      </c>
    </row>
    <row r="81" spans="1:20" ht="13.5">
      <c r="A81" s="37" t="s">
        <v>74</v>
      </c>
      <c r="B81" s="31">
        <v>692</v>
      </c>
      <c r="C81" s="31"/>
      <c r="D81" s="31"/>
      <c r="E81" s="31"/>
      <c r="F81" s="31">
        <v>174</v>
      </c>
      <c r="G81" s="31">
        <v>518</v>
      </c>
      <c r="H81" s="31"/>
      <c r="I81" s="32">
        <v>63</v>
      </c>
      <c r="J81" s="33">
        <v>12</v>
      </c>
      <c r="K81" s="34">
        <f t="shared" si="36"/>
        <v>528.4782575491439</v>
      </c>
      <c r="L81" s="35">
        <f t="shared" si="37"/>
        <v>0</v>
      </c>
      <c r="M81" s="35">
        <f t="shared" si="38"/>
        <v>0</v>
      </c>
      <c r="N81" s="35">
        <f t="shared" si="39"/>
        <v>0</v>
      </c>
      <c r="O81" s="35">
        <f t="shared" si="40"/>
        <v>132.88326129125872</v>
      </c>
      <c r="P81" s="35">
        <f t="shared" si="41"/>
        <v>395.5949962578852</v>
      </c>
      <c r="Q81" s="35">
        <f t="shared" si="42"/>
        <v>48.11290495028333</v>
      </c>
      <c r="R81" s="35">
        <f t="shared" si="43"/>
        <v>9.164362847673017</v>
      </c>
      <c r="T81" s="60">
        <v>130942</v>
      </c>
    </row>
    <row r="82" spans="1:20" ht="14.25" thickBot="1">
      <c r="A82" s="37" t="s">
        <v>75</v>
      </c>
      <c r="B82" s="31">
        <v>636</v>
      </c>
      <c r="C82" s="31">
        <v>360</v>
      </c>
      <c r="D82" s="31"/>
      <c r="E82" s="31"/>
      <c r="F82" s="31">
        <v>276</v>
      </c>
      <c r="G82" s="31"/>
      <c r="H82" s="31"/>
      <c r="I82" s="32">
        <v>87</v>
      </c>
      <c r="J82" s="33"/>
      <c r="K82" s="34">
        <f t="shared" si="36"/>
        <v>1364.6897262037594</v>
      </c>
      <c r="L82" s="35">
        <f t="shared" si="37"/>
        <v>772.465882756845</v>
      </c>
      <c r="M82" s="35">
        <f t="shared" si="38"/>
        <v>0</v>
      </c>
      <c r="N82" s="35">
        <f t="shared" si="39"/>
        <v>0</v>
      </c>
      <c r="O82" s="35">
        <f t="shared" si="40"/>
        <v>592.2238434469144</v>
      </c>
      <c r="P82" s="35">
        <f t="shared" si="41"/>
        <v>0</v>
      </c>
      <c r="Q82" s="35">
        <f t="shared" si="42"/>
        <v>186.67925499957087</v>
      </c>
      <c r="R82" s="35">
        <f t="shared" si="43"/>
        <v>0</v>
      </c>
      <c r="T82" s="60">
        <v>46604</v>
      </c>
    </row>
    <row r="83" spans="1:22" ht="14.25" thickBot="1">
      <c r="A83" s="40" t="s">
        <v>76</v>
      </c>
      <c r="B83" s="23">
        <f>SUM(B84:B86)</f>
        <v>5041</v>
      </c>
      <c r="C83" s="23">
        <f aca="true" t="shared" si="45" ref="C83:J83">SUM(C84:C86)</f>
        <v>1527</v>
      </c>
      <c r="D83" s="23">
        <f t="shared" si="45"/>
        <v>0</v>
      </c>
      <c r="E83" s="23">
        <f t="shared" si="45"/>
        <v>0</v>
      </c>
      <c r="F83" s="23">
        <f t="shared" si="45"/>
        <v>1611</v>
      </c>
      <c r="G83" s="23">
        <f t="shared" si="45"/>
        <v>1903</v>
      </c>
      <c r="H83" s="23">
        <f t="shared" si="45"/>
        <v>0</v>
      </c>
      <c r="I83" s="23">
        <f t="shared" si="45"/>
        <v>277</v>
      </c>
      <c r="J83" s="23">
        <f t="shared" si="45"/>
        <v>8</v>
      </c>
      <c r="K83" s="41">
        <f t="shared" si="36"/>
        <v>1150.4535858960462</v>
      </c>
      <c r="L83" s="28">
        <f t="shared" si="37"/>
        <v>348.4908997546642</v>
      </c>
      <c r="M83" s="28">
        <f t="shared" si="38"/>
        <v>0</v>
      </c>
      <c r="N83" s="28">
        <f t="shared" si="39"/>
        <v>0</v>
      </c>
      <c r="O83" s="28">
        <f t="shared" si="40"/>
        <v>367.66132253095225</v>
      </c>
      <c r="P83" s="28">
        <f t="shared" si="41"/>
        <v>434.30136361042963</v>
      </c>
      <c r="Q83" s="28">
        <f t="shared" si="42"/>
        <v>63.21675129799737</v>
      </c>
      <c r="R83" s="28">
        <f t="shared" si="43"/>
        <v>1.825754550122668</v>
      </c>
      <c r="S83" s="29"/>
      <c r="T83" s="59">
        <f>SUM(T84:T86)</f>
        <v>438175</v>
      </c>
      <c r="U83" s="29"/>
      <c r="V83" s="29"/>
    </row>
    <row r="84" spans="1:20" ht="13.5">
      <c r="A84" s="37" t="s">
        <v>77</v>
      </c>
      <c r="B84" s="31">
        <v>1469</v>
      </c>
      <c r="C84" s="31">
        <v>108</v>
      </c>
      <c r="D84" s="31"/>
      <c r="E84" s="31"/>
      <c r="F84" s="31">
        <v>120</v>
      </c>
      <c r="G84" s="31">
        <v>1241</v>
      </c>
      <c r="H84" s="31"/>
      <c r="I84" s="32">
        <v>45</v>
      </c>
      <c r="J84" s="33"/>
      <c r="K84" s="34">
        <f t="shared" si="36"/>
        <v>930.4711895969648</v>
      </c>
      <c r="L84" s="35">
        <f t="shared" si="37"/>
        <v>68.40768446322137</v>
      </c>
      <c r="M84" s="35">
        <f t="shared" si="38"/>
        <v>0</v>
      </c>
      <c r="N84" s="35">
        <f t="shared" si="39"/>
        <v>0</v>
      </c>
      <c r="O84" s="35">
        <f t="shared" si="40"/>
        <v>76.00853829246819</v>
      </c>
      <c r="P84" s="35">
        <f t="shared" si="41"/>
        <v>786.0549668412752</v>
      </c>
      <c r="Q84" s="35">
        <f t="shared" si="42"/>
        <v>28.50320185967557</v>
      </c>
      <c r="R84" s="35">
        <f t="shared" si="43"/>
        <v>0</v>
      </c>
      <c r="T84" s="60">
        <v>157877</v>
      </c>
    </row>
    <row r="85" spans="1:20" ht="13.5">
      <c r="A85" s="37" t="s">
        <v>78</v>
      </c>
      <c r="B85" s="31">
        <v>2188</v>
      </c>
      <c r="C85" s="31">
        <v>1133</v>
      </c>
      <c r="D85" s="31"/>
      <c r="E85" s="31"/>
      <c r="F85" s="31">
        <v>614</v>
      </c>
      <c r="G85" s="31">
        <v>441</v>
      </c>
      <c r="H85" s="31"/>
      <c r="I85" s="32">
        <v>177</v>
      </c>
      <c r="J85" s="33">
        <v>8</v>
      </c>
      <c r="K85" s="34">
        <f t="shared" si="36"/>
        <v>1234.7908530666607</v>
      </c>
      <c r="L85" s="35">
        <f t="shared" si="37"/>
        <v>639.404952707736</v>
      </c>
      <c r="M85" s="35">
        <f t="shared" si="38"/>
        <v>0</v>
      </c>
      <c r="N85" s="35">
        <f t="shared" si="39"/>
        <v>0</v>
      </c>
      <c r="O85" s="35">
        <f t="shared" si="40"/>
        <v>346.50895054064426</v>
      </c>
      <c r="P85" s="35">
        <f t="shared" si="41"/>
        <v>248.8769498182803</v>
      </c>
      <c r="Q85" s="35">
        <f t="shared" si="42"/>
        <v>99.889388022303</v>
      </c>
      <c r="R85" s="35">
        <f t="shared" si="43"/>
        <v>4.514774599878101</v>
      </c>
      <c r="T85" s="60">
        <v>177196</v>
      </c>
    </row>
    <row r="86" spans="1:20" ht="14.25" thickBot="1">
      <c r="A86" s="37" t="s">
        <v>70</v>
      </c>
      <c r="B86" s="31">
        <v>1384</v>
      </c>
      <c r="C86" s="31">
        <v>286</v>
      </c>
      <c r="D86" s="31"/>
      <c r="E86" s="31"/>
      <c r="F86" s="31">
        <v>877</v>
      </c>
      <c r="G86" s="31">
        <v>221</v>
      </c>
      <c r="H86" s="31"/>
      <c r="I86" s="32">
        <v>55</v>
      </c>
      <c r="J86" s="33"/>
      <c r="K86" s="34">
        <f t="shared" si="36"/>
        <v>1342.3599930166245</v>
      </c>
      <c r="L86" s="35">
        <f t="shared" si="37"/>
        <v>277.3952008690423</v>
      </c>
      <c r="M86" s="35">
        <f t="shared" si="38"/>
        <v>0</v>
      </c>
      <c r="N86" s="35">
        <f t="shared" si="39"/>
        <v>0</v>
      </c>
      <c r="O86" s="35">
        <f t="shared" si="40"/>
        <v>850.613955112413</v>
      </c>
      <c r="P86" s="35">
        <f t="shared" si="41"/>
        <v>214.35083703516904</v>
      </c>
      <c r="Q86" s="35">
        <f t="shared" si="42"/>
        <v>53.34523093635429</v>
      </c>
      <c r="R86" s="35">
        <f t="shared" si="43"/>
        <v>0</v>
      </c>
      <c r="T86" s="60">
        <v>103102</v>
      </c>
    </row>
    <row r="87" spans="1:22" ht="14.25" thickBot="1">
      <c r="A87" s="40" t="s">
        <v>79</v>
      </c>
      <c r="B87" s="23">
        <f aca="true" t="shared" si="46" ref="B87:J87">SUM(B88:B97)</f>
        <v>1694</v>
      </c>
      <c r="C87" s="23">
        <f t="shared" si="46"/>
        <v>469</v>
      </c>
      <c r="D87" s="23">
        <f t="shared" si="46"/>
        <v>0</v>
      </c>
      <c r="E87" s="23">
        <f t="shared" si="46"/>
        <v>24</v>
      </c>
      <c r="F87" s="23">
        <f>SUM(F88:F97)</f>
        <v>573</v>
      </c>
      <c r="G87" s="23">
        <f t="shared" si="46"/>
        <v>628</v>
      </c>
      <c r="H87" s="23">
        <f>SUM(H88:H97)</f>
        <v>0</v>
      </c>
      <c r="I87" s="24">
        <f t="shared" si="46"/>
        <v>109</v>
      </c>
      <c r="J87" s="25">
        <f t="shared" si="46"/>
        <v>10</v>
      </c>
      <c r="K87" s="41">
        <f t="shared" si="36"/>
        <v>1069.113721134245</v>
      </c>
      <c r="L87" s="28">
        <f t="shared" si="37"/>
        <v>295.9942946941918</v>
      </c>
      <c r="M87" s="28">
        <f t="shared" si="38"/>
        <v>0</v>
      </c>
      <c r="N87" s="28">
        <f t="shared" si="39"/>
        <v>15.146829579233698</v>
      </c>
      <c r="O87" s="28">
        <f t="shared" si="40"/>
        <v>361.6305562042045</v>
      </c>
      <c r="P87" s="28">
        <f t="shared" si="41"/>
        <v>396.3420406566151</v>
      </c>
      <c r="Q87" s="28">
        <f t="shared" si="42"/>
        <v>68.79185100568637</v>
      </c>
      <c r="R87" s="28">
        <f t="shared" si="43"/>
        <v>6.311178991347374</v>
      </c>
      <c r="S87" s="29"/>
      <c r="T87" s="59">
        <f>SUM(T88:T97)</f>
        <v>158449</v>
      </c>
      <c r="U87" s="29"/>
      <c r="V87" s="29"/>
    </row>
    <row r="88" spans="1:20" ht="13.5">
      <c r="A88" s="37" t="s">
        <v>80</v>
      </c>
      <c r="B88" s="31">
        <v>481</v>
      </c>
      <c r="C88" s="31"/>
      <c r="D88" s="31"/>
      <c r="E88" s="31">
        <v>4</v>
      </c>
      <c r="F88" s="31">
        <v>240</v>
      </c>
      <c r="G88" s="31">
        <v>237</v>
      </c>
      <c r="H88" s="31"/>
      <c r="I88" s="32">
        <v>99</v>
      </c>
      <c r="J88" s="33">
        <v>10</v>
      </c>
      <c r="K88" s="34">
        <f t="shared" si="36"/>
        <v>1020.7329754047918</v>
      </c>
      <c r="L88" s="35">
        <f t="shared" si="37"/>
        <v>0</v>
      </c>
      <c r="M88" s="35">
        <f t="shared" si="38"/>
        <v>0</v>
      </c>
      <c r="N88" s="35">
        <f t="shared" si="39"/>
        <v>8.488423911890159</v>
      </c>
      <c r="O88" s="35">
        <f t="shared" si="40"/>
        <v>509.3054347134096</v>
      </c>
      <c r="P88" s="35">
        <f t="shared" si="41"/>
        <v>502.939116779492</v>
      </c>
      <c r="Q88" s="35">
        <f t="shared" si="42"/>
        <v>210.08849181928147</v>
      </c>
      <c r="R88" s="35">
        <f t="shared" si="43"/>
        <v>21.2210597797254</v>
      </c>
      <c r="T88" s="60">
        <v>47123</v>
      </c>
    </row>
    <row r="89" spans="1:20" ht="13.5">
      <c r="A89" s="37" t="s">
        <v>81</v>
      </c>
      <c r="B89" s="31"/>
      <c r="C89" s="31"/>
      <c r="D89" s="31"/>
      <c r="E89" s="31"/>
      <c r="F89" s="31"/>
      <c r="G89" s="31"/>
      <c r="H89" s="31"/>
      <c r="I89" s="32"/>
      <c r="J89" s="33"/>
      <c r="K89" s="34">
        <f t="shared" si="36"/>
        <v>0</v>
      </c>
      <c r="L89" s="35">
        <f t="shared" si="37"/>
        <v>0</v>
      </c>
      <c r="M89" s="35">
        <f t="shared" si="38"/>
        <v>0</v>
      </c>
      <c r="N89" s="35">
        <f t="shared" si="39"/>
        <v>0</v>
      </c>
      <c r="O89" s="35">
        <f t="shared" si="40"/>
        <v>0</v>
      </c>
      <c r="P89" s="35">
        <f t="shared" si="41"/>
        <v>0</v>
      </c>
      <c r="Q89" s="35">
        <f t="shared" si="42"/>
        <v>0</v>
      </c>
      <c r="R89" s="35">
        <f t="shared" si="43"/>
        <v>0</v>
      </c>
      <c r="T89" s="60">
        <v>7965</v>
      </c>
    </row>
    <row r="90" spans="1:20" ht="13.5">
      <c r="A90" s="37" t="s">
        <v>82</v>
      </c>
      <c r="B90" s="31">
        <v>29</v>
      </c>
      <c r="C90" s="31"/>
      <c r="D90" s="31"/>
      <c r="E90" s="31"/>
      <c r="F90" s="31"/>
      <c r="G90" s="31">
        <v>29</v>
      </c>
      <c r="H90" s="31"/>
      <c r="I90" s="32"/>
      <c r="J90" s="33"/>
      <c r="K90" s="34">
        <f t="shared" si="36"/>
        <v>431.74036027988683</v>
      </c>
      <c r="L90" s="35">
        <f t="shared" si="37"/>
        <v>0</v>
      </c>
      <c r="M90" s="35">
        <f t="shared" si="38"/>
        <v>0</v>
      </c>
      <c r="N90" s="35">
        <f t="shared" si="39"/>
        <v>0</v>
      </c>
      <c r="O90" s="35">
        <f t="shared" si="40"/>
        <v>0</v>
      </c>
      <c r="P90" s="35">
        <f t="shared" si="41"/>
        <v>431.74036027988683</v>
      </c>
      <c r="Q90" s="35">
        <f t="shared" si="42"/>
        <v>0</v>
      </c>
      <c r="R90" s="35">
        <f t="shared" si="43"/>
        <v>0</v>
      </c>
      <c r="T90" s="60">
        <v>6717</v>
      </c>
    </row>
    <row r="91" spans="1:20" ht="13.5">
      <c r="A91" s="37" t="s">
        <v>83</v>
      </c>
      <c r="B91" s="31">
        <v>394</v>
      </c>
      <c r="C91" s="31">
        <v>274</v>
      </c>
      <c r="D91" s="31"/>
      <c r="E91" s="31"/>
      <c r="F91" s="31">
        <v>120</v>
      </c>
      <c r="G91" s="31"/>
      <c r="H91" s="31"/>
      <c r="I91" s="32"/>
      <c r="J91" s="33"/>
      <c r="K91" s="34">
        <f t="shared" si="36"/>
        <v>3047.88427322658</v>
      </c>
      <c r="L91" s="35">
        <f t="shared" si="37"/>
        <v>2119.5946468631546</v>
      </c>
      <c r="M91" s="35">
        <f t="shared" si="38"/>
        <v>0</v>
      </c>
      <c r="N91" s="35">
        <f t="shared" si="39"/>
        <v>0</v>
      </c>
      <c r="O91" s="35">
        <f t="shared" si="40"/>
        <v>928.2896263634254</v>
      </c>
      <c r="P91" s="35">
        <f t="shared" si="41"/>
        <v>0</v>
      </c>
      <c r="Q91" s="35">
        <f t="shared" si="42"/>
        <v>0</v>
      </c>
      <c r="R91" s="35">
        <f t="shared" si="43"/>
        <v>0</v>
      </c>
      <c r="T91" s="60">
        <v>12927</v>
      </c>
    </row>
    <row r="92" spans="1:20" ht="13.5">
      <c r="A92" s="37" t="s">
        <v>84</v>
      </c>
      <c r="B92" s="31">
        <v>479</v>
      </c>
      <c r="C92" s="31">
        <v>195</v>
      </c>
      <c r="D92" s="31"/>
      <c r="E92" s="31">
        <v>20</v>
      </c>
      <c r="F92" s="31">
        <v>44</v>
      </c>
      <c r="G92" s="31">
        <v>220</v>
      </c>
      <c r="H92" s="31"/>
      <c r="I92" s="32">
        <v>10</v>
      </c>
      <c r="J92" s="33"/>
      <c r="K92" s="34">
        <f t="shared" si="36"/>
        <v>1878.8734604220601</v>
      </c>
      <c r="L92" s="35">
        <f t="shared" si="37"/>
        <v>764.8858554954106</v>
      </c>
      <c r="M92" s="35">
        <f t="shared" si="38"/>
        <v>0</v>
      </c>
      <c r="N92" s="35">
        <f t="shared" si="39"/>
        <v>78.44983133286263</v>
      </c>
      <c r="O92" s="35">
        <f t="shared" si="40"/>
        <v>172.58962893229779</v>
      </c>
      <c r="P92" s="35">
        <f t="shared" si="41"/>
        <v>862.9481446614891</v>
      </c>
      <c r="Q92" s="35">
        <f t="shared" si="42"/>
        <v>39.224915666431315</v>
      </c>
      <c r="R92" s="35">
        <f t="shared" si="43"/>
        <v>0</v>
      </c>
      <c r="T92" s="60">
        <v>25494</v>
      </c>
    </row>
    <row r="93" spans="1:20" ht="13.5">
      <c r="A93" s="37" t="s">
        <v>85</v>
      </c>
      <c r="B93" s="31"/>
      <c r="C93" s="31"/>
      <c r="D93" s="31"/>
      <c r="E93" s="31"/>
      <c r="F93" s="31"/>
      <c r="G93" s="31"/>
      <c r="H93" s="31"/>
      <c r="I93" s="32"/>
      <c r="J93" s="33"/>
      <c r="K93" s="34">
        <f t="shared" si="36"/>
        <v>0</v>
      </c>
      <c r="L93" s="35">
        <f t="shared" si="37"/>
        <v>0</v>
      </c>
      <c r="M93" s="35">
        <f t="shared" si="38"/>
        <v>0</v>
      </c>
      <c r="N93" s="35">
        <f t="shared" si="39"/>
        <v>0</v>
      </c>
      <c r="O93" s="35">
        <f t="shared" si="40"/>
        <v>0</v>
      </c>
      <c r="P93" s="35">
        <f t="shared" si="41"/>
        <v>0</v>
      </c>
      <c r="Q93" s="35">
        <f t="shared" si="42"/>
        <v>0</v>
      </c>
      <c r="R93" s="35">
        <f t="shared" si="43"/>
        <v>0</v>
      </c>
      <c r="T93" s="60">
        <v>11025</v>
      </c>
    </row>
    <row r="94" spans="1:20" ht="13.5">
      <c r="A94" s="37" t="s">
        <v>86</v>
      </c>
      <c r="B94" s="31">
        <v>65</v>
      </c>
      <c r="C94" s="31"/>
      <c r="D94" s="31"/>
      <c r="E94" s="31"/>
      <c r="F94" s="31">
        <v>65</v>
      </c>
      <c r="G94" s="31"/>
      <c r="H94" s="31"/>
      <c r="I94" s="32"/>
      <c r="J94" s="33"/>
      <c r="K94" s="34">
        <f t="shared" si="36"/>
        <v>1251.684960523782</v>
      </c>
      <c r="L94" s="35">
        <f t="shared" si="37"/>
        <v>0</v>
      </c>
      <c r="M94" s="35">
        <f t="shared" si="38"/>
        <v>0</v>
      </c>
      <c r="N94" s="35">
        <f t="shared" si="39"/>
        <v>0</v>
      </c>
      <c r="O94" s="35">
        <f t="shared" si="40"/>
        <v>1251.684960523782</v>
      </c>
      <c r="P94" s="35">
        <f t="shared" si="41"/>
        <v>0</v>
      </c>
      <c r="Q94" s="35">
        <f t="shared" si="42"/>
        <v>0</v>
      </c>
      <c r="R94" s="35">
        <f t="shared" si="43"/>
        <v>0</v>
      </c>
      <c r="T94" s="60">
        <v>5193</v>
      </c>
    </row>
    <row r="95" spans="1:20" ht="13.5">
      <c r="A95" s="37" t="s">
        <v>87</v>
      </c>
      <c r="B95" s="31">
        <v>166</v>
      </c>
      <c r="C95" s="31"/>
      <c r="D95" s="31"/>
      <c r="E95" s="31"/>
      <c r="F95" s="31">
        <v>56</v>
      </c>
      <c r="G95" s="31">
        <v>110</v>
      </c>
      <c r="H95" s="31"/>
      <c r="I95" s="32"/>
      <c r="J95" s="33"/>
      <c r="K95" s="34">
        <f t="shared" si="36"/>
        <v>956.0559811092554</v>
      </c>
      <c r="L95" s="35">
        <f t="shared" si="37"/>
        <v>0</v>
      </c>
      <c r="M95" s="35">
        <f t="shared" si="38"/>
        <v>0</v>
      </c>
      <c r="N95" s="35">
        <f t="shared" si="39"/>
        <v>0</v>
      </c>
      <c r="O95" s="35">
        <f t="shared" si="40"/>
        <v>322.52490928986924</v>
      </c>
      <c r="P95" s="35">
        <f t="shared" si="41"/>
        <v>633.531071819386</v>
      </c>
      <c r="Q95" s="35">
        <f t="shared" si="42"/>
        <v>0</v>
      </c>
      <c r="R95" s="35">
        <f t="shared" si="43"/>
        <v>0</v>
      </c>
      <c r="T95" s="60">
        <v>17363</v>
      </c>
    </row>
    <row r="96" spans="1:20" ht="13.5">
      <c r="A96" s="37" t="s">
        <v>88</v>
      </c>
      <c r="B96" s="31"/>
      <c r="C96" s="31"/>
      <c r="D96" s="31"/>
      <c r="E96" s="31"/>
      <c r="F96" s="31"/>
      <c r="G96" s="31"/>
      <c r="H96" s="31"/>
      <c r="I96" s="32"/>
      <c r="J96" s="33"/>
      <c r="K96" s="34">
        <f t="shared" si="36"/>
        <v>0</v>
      </c>
      <c r="L96" s="35">
        <f t="shared" si="37"/>
        <v>0</v>
      </c>
      <c r="M96" s="35">
        <f t="shared" si="38"/>
        <v>0</v>
      </c>
      <c r="N96" s="35">
        <f t="shared" si="39"/>
        <v>0</v>
      </c>
      <c r="O96" s="35">
        <f t="shared" si="40"/>
        <v>0</v>
      </c>
      <c r="P96" s="35">
        <f t="shared" si="41"/>
        <v>0</v>
      </c>
      <c r="Q96" s="35">
        <f t="shared" si="42"/>
        <v>0</v>
      </c>
      <c r="R96" s="35">
        <f t="shared" si="43"/>
        <v>0</v>
      </c>
      <c r="T96" s="60">
        <v>7991</v>
      </c>
    </row>
    <row r="97" spans="1:20" ht="14.25" thickBot="1">
      <c r="A97" s="37" t="s">
        <v>89</v>
      </c>
      <c r="B97" s="31">
        <v>80</v>
      </c>
      <c r="C97" s="31"/>
      <c r="D97" s="31"/>
      <c r="E97" s="31"/>
      <c r="F97" s="31">
        <v>48</v>
      </c>
      <c r="G97" s="31">
        <v>32</v>
      </c>
      <c r="H97" s="31"/>
      <c r="I97" s="32"/>
      <c r="J97" s="33"/>
      <c r="K97" s="34">
        <f t="shared" si="36"/>
        <v>480.45162452705546</v>
      </c>
      <c r="L97" s="35">
        <f t="shared" si="37"/>
        <v>0</v>
      </c>
      <c r="M97" s="35">
        <f t="shared" si="38"/>
        <v>0</v>
      </c>
      <c r="N97" s="35">
        <f t="shared" si="39"/>
        <v>0</v>
      </c>
      <c r="O97" s="35">
        <f t="shared" si="40"/>
        <v>288.27097471623324</v>
      </c>
      <c r="P97" s="35">
        <f t="shared" si="41"/>
        <v>192.18064981082216</v>
      </c>
      <c r="Q97" s="35">
        <f t="shared" si="42"/>
        <v>0</v>
      </c>
      <c r="R97" s="35">
        <f t="shared" si="43"/>
        <v>0</v>
      </c>
      <c r="T97" s="60">
        <v>16651</v>
      </c>
    </row>
    <row r="98" spans="1:22" ht="14.25" thickBot="1">
      <c r="A98" s="40" t="s">
        <v>90</v>
      </c>
      <c r="B98" s="23">
        <f aca="true" t="shared" si="47" ref="B98:J98">SUM(B99:B105)</f>
        <v>2868</v>
      </c>
      <c r="C98" s="23">
        <f t="shared" si="47"/>
        <v>860</v>
      </c>
      <c r="D98" s="23">
        <f t="shared" si="47"/>
        <v>6</v>
      </c>
      <c r="E98" s="23">
        <f t="shared" si="47"/>
        <v>20</v>
      </c>
      <c r="F98" s="23">
        <f>SUM(F99:F105)</f>
        <v>423</v>
      </c>
      <c r="G98" s="23">
        <f>SUM(G99:G105)</f>
        <v>1559</v>
      </c>
      <c r="H98" s="23">
        <f>SUM(H99:H105)</f>
        <v>0</v>
      </c>
      <c r="I98" s="24">
        <f t="shared" si="47"/>
        <v>227</v>
      </c>
      <c r="J98" s="25">
        <f t="shared" si="47"/>
        <v>25</v>
      </c>
      <c r="K98" s="41">
        <f t="shared" si="36"/>
        <v>1477.9619790673587</v>
      </c>
      <c r="L98" s="28">
        <f t="shared" si="37"/>
        <v>443.18246234237387</v>
      </c>
      <c r="M98" s="28">
        <f t="shared" si="38"/>
        <v>3.0919706675049343</v>
      </c>
      <c r="N98" s="28">
        <f t="shared" si="39"/>
        <v>10.306568891683114</v>
      </c>
      <c r="O98" s="28">
        <f t="shared" si="40"/>
        <v>217.98393205909784</v>
      </c>
      <c r="P98" s="28">
        <f t="shared" si="41"/>
        <v>803.3970451066987</v>
      </c>
      <c r="Q98" s="28">
        <f t="shared" si="42"/>
        <v>116.97955692060334</v>
      </c>
      <c r="R98" s="28">
        <f t="shared" si="43"/>
        <v>12.883211114603894</v>
      </c>
      <c r="S98" s="29"/>
      <c r="T98" s="59">
        <f>SUM(T99:T105)</f>
        <v>194051</v>
      </c>
      <c r="U98" s="29"/>
      <c r="V98" s="29"/>
    </row>
    <row r="99" spans="1:20" ht="13.5">
      <c r="A99" s="37" t="s">
        <v>91</v>
      </c>
      <c r="B99" s="31">
        <v>917</v>
      </c>
      <c r="C99" s="31">
        <v>150</v>
      </c>
      <c r="D99" s="31"/>
      <c r="E99" s="31">
        <v>20</v>
      </c>
      <c r="F99" s="31">
        <v>251</v>
      </c>
      <c r="G99" s="31">
        <v>496</v>
      </c>
      <c r="H99" s="31"/>
      <c r="I99" s="32">
        <v>100</v>
      </c>
      <c r="J99" s="33"/>
      <c r="K99" s="34">
        <f t="shared" si="36"/>
        <v>1201.1264653873861</v>
      </c>
      <c r="L99" s="35">
        <f t="shared" si="37"/>
        <v>196.47652105573383</v>
      </c>
      <c r="M99" s="35">
        <f t="shared" si="38"/>
        <v>0</v>
      </c>
      <c r="N99" s="35">
        <f t="shared" si="39"/>
        <v>26.196869474097845</v>
      </c>
      <c r="O99" s="35">
        <f t="shared" si="40"/>
        <v>328.77071189992796</v>
      </c>
      <c r="P99" s="35">
        <f t="shared" si="41"/>
        <v>649.6823629576265</v>
      </c>
      <c r="Q99" s="35">
        <f t="shared" si="42"/>
        <v>130.98434737048925</v>
      </c>
      <c r="R99" s="35">
        <f t="shared" si="43"/>
        <v>0</v>
      </c>
      <c r="T99" s="60">
        <v>76345</v>
      </c>
    </row>
    <row r="100" spans="1:20" ht="13.5">
      <c r="A100" s="37" t="s">
        <v>92</v>
      </c>
      <c r="B100" s="31">
        <v>367</v>
      </c>
      <c r="C100" s="31">
        <v>61</v>
      </c>
      <c r="D100" s="31"/>
      <c r="E100" s="31"/>
      <c r="F100" s="31">
        <v>83</v>
      </c>
      <c r="G100" s="31">
        <v>223</v>
      </c>
      <c r="H100" s="31"/>
      <c r="I100" s="32">
        <v>91</v>
      </c>
      <c r="J100" s="33">
        <v>15</v>
      </c>
      <c r="K100" s="34">
        <f t="shared" si="36"/>
        <v>1128.8834204860043</v>
      </c>
      <c r="L100" s="35">
        <f t="shared" si="37"/>
        <v>187.63457397723778</v>
      </c>
      <c r="M100" s="35">
        <f t="shared" si="38"/>
        <v>0</v>
      </c>
      <c r="N100" s="35">
        <f t="shared" si="39"/>
        <v>0</v>
      </c>
      <c r="O100" s="35">
        <f t="shared" si="40"/>
        <v>255.3060596739465</v>
      </c>
      <c r="P100" s="35">
        <f t="shared" si="41"/>
        <v>685.94278683482</v>
      </c>
      <c r="Q100" s="35">
        <f t="shared" si="42"/>
        <v>279.91387265456785</v>
      </c>
      <c r="R100" s="35">
        <f t="shared" si="43"/>
        <v>46.13964933866502</v>
      </c>
      <c r="T100" s="60">
        <v>32510</v>
      </c>
    </row>
    <row r="101" spans="1:20" ht="13.5">
      <c r="A101" s="37" t="s">
        <v>93</v>
      </c>
      <c r="B101" s="31">
        <v>1484</v>
      </c>
      <c r="C101" s="31">
        <v>649</v>
      </c>
      <c r="D101" s="31">
        <v>6</v>
      </c>
      <c r="E101" s="31"/>
      <c r="F101" s="31">
        <v>49</v>
      </c>
      <c r="G101" s="31">
        <v>780</v>
      </c>
      <c r="H101" s="31"/>
      <c r="I101" s="32">
        <v>15</v>
      </c>
      <c r="J101" s="33">
        <v>4</v>
      </c>
      <c r="K101" s="34">
        <f t="shared" si="36"/>
        <v>3606.8442543262686</v>
      </c>
      <c r="L101" s="35">
        <f t="shared" si="37"/>
        <v>1577.3867392572429</v>
      </c>
      <c r="M101" s="35">
        <f t="shared" si="38"/>
        <v>14.582928251993</v>
      </c>
      <c r="N101" s="35">
        <f t="shared" si="39"/>
        <v>0</v>
      </c>
      <c r="O101" s="35">
        <f t="shared" si="40"/>
        <v>119.09391405794283</v>
      </c>
      <c r="P101" s="35">
        <f t="shared" si="41"/>
        <v>1895.78067275909</v>
      </c>
      <c r="Q101" s="35">
        <f t="shared" si="42"/>
        <v>36.457320629982505</v>
      </c>
      <c r="R101" s="35">
        <f t="shared" si="43"/>
        <v>9.721952167995333</v>
      </c>
      <c r="T101" s="60">
        <v>41144</v>
      </c>
    </row>
    <row r="102" spans="1:20" ht="13.5">
      <c r="A102" s="37" t="s">
        <v>94</v>
      </c>
      <c r="B102" s="31"/>
      <c r="C102" s="31"/>
      <c r="D102" s="31"/>
      <c r="E102" s="31"/>
      <c r="F102" s="31"/>
      <c r="G102" s="31"/>
      <c r="H102" s="31"/>
      <c r="I102" s="32">
        <v>21</v>
      </c>
      <c r="J102" s="33">
        <v>6</v>
      </c>
      <c r="K102" s="34">
        <f t="shared" si="36"/>
        <v>0</v>
      </c>
      <c r="L102" s="35">
        <f t="shared" si="37"/>
        <v>0</v>
      </c>
      <c r="M102" s="35">
        <f t="shared" si="38"/>
        <v>0</v>
      </c>
      <c r="N102" s="35">
        <f t="shared" si="39"/>
        <v>0</v>
      </c>
      <c r="O102" s="35">
        <f t="shared" si="40"/>
        <v>0</v>
      </c>
      <c r="P102" s="35">
        <f t="shared" si="41"/>
        <v>0</v>
      </c>
      <c r="Q102" s="35">
        <f t="shared" si="42"/>
        <v>188.18890581593334</v>
      </c>
      <c r="R102" s="35">
        <f t="shared" si="43"/>
        <v>53.76825880455238</v>
      </c>
      <c r="T102" s="60">
        <v>11159</v>
      </c>
    </row>
    <row r="103" spans="1:20" ht="13.5">
      <c r="A103" s="37" t="s">
        <v>95</v>
      </c>
      <c r="B103" s="31"/>
      <c r="C103" s="31"/>
      <c r="D103" s="31"/>
      <c r="E103" s="31"/>
      <c r="F103" s="31"/>
      <c r="G103" s="31"/>
      <c r="H103" s="31"/>
      <c r="I103" s="32"/>
      <c r="J103" s="33"/>
      <c r="K103" s="34">
        <f t="shared" si="36"/>
        <v>0</v>
      </c>
      <c r="L103" s="35">
        <f t="shared" si="37"/>
        <v>0</v>
      </c>
      <c r="M103" s="35">
        <f t="shared" si="38"/>
        <v>0</v>
      </c>
      <c r="N103" s="35">
        <f t="shared" si="39"/>
        <v>0</v>
      </c>
      <c r="O103" s="35">
        <f t="shared" si="40"/>
        <v>0</v>
      </c>
      <c r="P103" s="35">
        <f t="shared" si="41"/>
        <v>0</v>
      </c>
      <c r="Q103" s="35">
        <f t="shared" si="42"/>
        <v>0</v>
      </c>
      <c r="R103" s="35">
        <f t="shared" si="43"/>
        <v>0</v>
      </c>
      <c r="T103" s="60">
        <v>10834</v>
      </c>
    </row>
    <row r="104" spans="1:20" ht="13.5">
      <c r="A104" s="37" t="s">
        <v>96</v>
      </c>
      <c r="B104" s="31">
        <v>100</v>
      </c>
      <c r="C104" s="31"/>
      <c r="D104" s="31"/>
      <c r="E104" s="31"/>
      <c r="F104" s="31">
        <v>40</v>
      </c>
      <c r="G104" s="31">
        <v>60</v>
      </c>
      <c r="H104" s="31"/>
      <c r="I104" s="32"/>
      <c r="J104" s="33"/>
      <c r="K104" s="34">
        <f t="shared" si="36"/>
        <v>825.2867871585375</v>
      </c>
      <c r="L104" s="35">
        <f t="shared" si="37"/>
        <v>0</v>
      </c>
      <c r="M104" s="35">
        <f t="shared" si="38"/>
        <v>0</v>
      </c>
      <c r="N104" s="35">
        <f t="shared" si="39"/>
        <v>0</v>
      </c>
      <c r="O104" s="35">
        <f t="shared" si="40"/>
        <v>330.11471486341503</v>
      </c>
      <c r="P104" s="35">
        <f t="shared" si="41"/>
        <v>495.1720722951226</v>
      </c>
      <c r="Q104" s="35">
        <f t="shared" si="42"/>
        <v>0</v>
      </c>
      <c r="R104" s="35">
        <f t="shared" si="43"/>
        <v>0</v>
      </c>
      <c r="T104" s="60">
        <v>12117</v>
      </c>
    </row>
    <row r="105" spans="1:20" ht="14.25" thickBot="1">
      <c r="A105" s="37" t="s">
        <v>97</v>
      </c>
      <c r="B105" s="31"/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2"/>
      <c r="J105" s="33"/>
      <c r="K105" s="34">
        <f aca="true" t="shared" si="48" ref="K105:K127">B105/T105*100000</f>
        <v>0</v>
      </c>
      <c r="L105" s="35">
        <f aca="true" t="shared" si="49" ref="L105:L127">C105/T105*100000</f>
        <v>0</v>
      </c>
      <c r="M105" s="35">
        <f aca="true" t="shared" si="50" ref="M105:M127">D105/T105*100000</f>
        <v>0</v>
      </c>
      <c r="N105" s="35">
        <f aca="true" t="shared" si="51" ref="N105:N127">E105/T105*100000</f>
        <v>0</v>
      </c>
      <c r="O105" s="35">
        <f aca="true" t="shared" si="52" ref="O105:O127">F105/T105*100000</f>
        <v>0</v>
      </c>
      <c r="P105" s="35">
        <f aca="true" t="shared" si="53" ref="P105:P127">G105/T105*100000</f>
        <v>0</v>
      </c>
      <c r="Q105" s="35">
        <f aca="true" t="shared" si="54" ref="Q105:Q127">I105/T105*100000</f>
        <v>0</v>
      </c>
      <c r="R105" s="35">
        <f aca="true" t="shared" si="55" ref="R105:R127">J105/T105*100000</f>
        <v>0</v>
      </c>
      <c r="T105" s="60">
        <v>9942</v>
      </c>
    </row>
    <row r="106" spans="1:22" ht="14.25" thickBot="1">
      <c r="A106" s="40" t="s">
        <v>98</v>
      </c>
      <c r="B106" s="23">
        <f aca="true" t="shared" si="56" ref="B106:J106">SUM(B107:B115)</f>
        <v>1464</v>
      </c>
      <c r="C106" s="23">
        <f t="shared" si="56"/>
        <v>371</v>
      </c>
      <c r="D106" s="23">
        <f t="shared" si="56"/>
        <v>0</v>
      </c>
      <c r="E106" s="23">
        <f t="shared" si="56"/>
        <v>12</v>
      </c>
      <c r="F106" s="23">
        <f>SUM(F107:F115)</f>
        <v>320</v>
      </c>
      <c r="G106" s="23">
        <f t="shared" si="56"/>
        <v>761</v>
      </c>
      <c r="H106" s="23">
        <f>SUM(H107:H115)</f>
        <v>0</v>
      </c>
      <c r="I106" s="24">
        <f t="shared" si="56"/>
        <v>196</v>
      </c>
      <c r="J106" s="25">
        <f t="shared" si="56"/>
        <v>40</v>
      </c>
      <c r="K106" s="41">
        <f t="shared" si="48"/>
        <v>689.2752722496081</v>
      </c>
      <c r="L106" s="28">
        <f t="shared" si="49"/>
        <v>174.67290027636926</v>
      </c>
      <c r="M106" s="28">
        <f t="shared" si="50"/>
        <v>0</v>
      </c>
      <c r="N106" s="28">
        <f t="shared" si="51"/>
        <v>5.649797313521377</v>
      </c>
      <c r="O106" s="28">
        <f t="shared" si="52"/>
        <v>150.6612616939034</v>
      </c>
      <c r="P106" s="28">
        <f t="shared" si="53"/>
        <v>358.29131296581403</v>
      </c>
      <c r="Q106" s="28">
        <f t="shared" si="54"/>
        <v>92.28002278751583</v>
      </c>
      <c r="R106" s="28">
        <f t="shared" si="55"/>
        <v>18.832657711737927</v>
      </c>
      <c r="S106" s="29"/>
      <c r="T106" s="59">
        <f>SUM(T107:T115)</f>
        <v>212397</v>
      </c>
      <c r="U106" s="29"/>
      <c r="V106" s="29"/>
    </row>
    <row r="107" spans="1:20" ht="13.5">
      <c r="A107" s="37" t="s">
        <v>99</v>
      </c>
      <c r="B107" s="31">
        <v>748</v>
      </c>
      <c r="C107" s="31">
        <v>371</v>
      </c>
      <c r="D107" s="31"/>
      <c r="E107" s="31">
        <v>12</v>
      </c>
      <c r="F107" s="31">
        <v>79</v>
      </c>
      <c r="G107" s="31">
        <v>286</v>
      </c>
      <c r="H107" s="31"/>
      <c r="I107" s="32">
        <v>99</v>
      </c>
      <c r="J107" s="33">
        <v>15</v>
      </c>
      <c r="K107" s="34">
        <f t="shared" si="48"/>
        <v>1223.922114047288</v>
      </c>
      <c r="L107" s="35">
        <f t="shared" si="49"/>
        <v>607.0522784913687</v>
      </c>
      <c r="M107" s="35">
        <f t="shared" si="50"/>
        <v>0</v>
      </c>
      <c r="N107" s="35">
        <f t="shared" si="51"/>
        <v>19.635114129100874</v>
      </c>
      <c r="O107" s="35">
        <f t="shared" si="52"/>
        <v>129.2645013499141</v>
      </c>
      <c r="P107" s="35">
        <f t="shared" si="53"/>
        <v>467.9702200769042</v>
      </c>
      <c r="Q107" s="35">
        <f t="shared" si="54"/>
        <v>161.98969156508224</v>
      </c>
      <c r="R107" s="35">
        <f t="shared" si="55"/>
        <v>24.543892661376095</v>
      </c>
      <c r="T107" s="60">
        <v>61115</v>
      </c>
    </row>
    <row r="108" spans="1:20" ht="13.5">
      <c r="A108" s="37" t="s">
        <v>100</v>
      </c>
      <c r="B108" s="31">
        <v>100</v>
      </c>
      <c r="C108" s="31"/>
      <c r="D108" s="31"/>
      <c r="E108" s="31"/>
      <c r="F108" s="31">
        <v>20</v>
      </c>
      <c r="G108" s="31">
        <v>80</v>
      </c>
      <c r="H108" s="31"/>
      <c r="I108" s="32">
        <v>29</v>
      </c>
      <c r="J108" s="33"/>
      <c r="K108" s="34">
        <f t="shared" si="48"/>
        <v>207.2839582944676</v>
      </c>
      <c r="L108" s="35">
        <f t="shared" si="49"/>
        <v>0</v>
      </c>
      <c r="M108" s="35">
        <f t="shared" si="50"/>
        <v>0</v>
      </c>
      <c r="N108" s="35">
        <f t="shared" si="51"/>
        <v>0</v>
      </c>
      <c r="O108" s="35">
        <f t="shared" si="52"/>
        <v>41.45679165889352</v>
      </c>
      <c r="P108" s="35">
        <f t="shared" si="53"/>
        <v>165.8271666355741</v>
      </c>
      <c r="Q108" s="35">
        <f t="shared" si="54"/>
        <v>60.112347905395595</v>
      </c>
      <c r="R108" s="35">
        <f t="shared" si="55"/>
        <v>0</v>
      </c>
      <c r="T108" s="60">
        <v>48243</v>
      </c>
    </row>
    <row r="109" spans="1:20" ht="13.5">
      <c r="A109" s="37" t="s">
        <v>101</v>
      </c>
      <c r="B109" s="31">
        <v>137</v>
      </c>
      <c r="C109" s="31"/>
      <c r="D109" s="31"/>
      <c r="E109" s="31"/>
      <c r="F109" s="31">
        <v>107</v>
      </c>
      <c r="G109" s="31">
        <v>30</v>
      </c>
      <c r="H109" s="31"/>
      <c r="I109" s="32"/>
      <c r="J109" s="33"/>
      <c r="K109" s="34">
        <f t="shared" si="48"/>
        <v>689.2041452862461</v>
      </c>
      <c r="L109" s="35">
        <f t="shared" si="49"/>
        <v>0</v>
      </c>
      <c r="M109" s="35">
        <f t="shared" si="50"/>
        <v>0</v>
      </c>
      <c r="N109" s="35">
        <f t="shared" si="51"/>
        <v>0</v>
      </c>
      <c r="O109" s="35">
        <f t="shared" si="52"/>
        <v>538.2835295301338</v>
      </c>
      <c r="P109" s="35">
        <f t="shared" si="53"/>
        <v>150.92061575611228</v>
      </c>
      <c r="Q109" s="35">
        <f t="shared" si="54"/>
        <v>0</v>
      </c>
      <c r="R109" s="35">
        <f t="shared" si="55"/>
        <v>0</v>
      </c>
      <c r="T109" s="60">
        <v>19878</v>
      </c>
    </row>
    <row r="110" spans="1:20" ht="13.5">
      <c r="A110" s="37" t="s">
        <v>102</v>
      </c>
      <c r="B110" s="31">
        <v>350</v>
      </c>
      <c r="C110" s="31"/>
      <c r="D110" s="31"/>
      <c r="E110" s="31"/>
      <c r="F110" s="31">
        <v>40</v>
      </c>
      <c r="G110" s="31">
        <v>310</v>
      </c>
      <c r="H110" s="31"/>
      <c r="I110" s="32"/>
      <c r="J110" s="33"/>
      <c r="K110" s="34">
        <f t="shared" si="48"/>
        <v>1431.84421534937</v>
      </c>
      <c r="L110" s="35">
        <f t="shared" si="49"/>
        <v>0</v>
      </c>
      <c r="M110" s="35">
        <f t="shared" si="50"/>
        <v>0</v>
      </c>
      <c r="N110" s="35">
        <f t="shared" si="51"/>
        <v>0</v>
      </c>
      <c r="O110" s="35">
        <f t="shared" si="52"/>
        <v>163.63933889707087</v>
      </c>
      <c r="P110" s="35">
        <f t="shared" si="53"/>
        <v>1268.2048764522992</v>
      </c>
      <c r="Q110" s="35">
        <f t="shared" si="54"/>
        <v>0</v>
      </c>
      <c r="R110" s="35">
        <f t="shared" si="55"/>
        <v>0</v>
      </c>
      <c r="T110" s="60">
        <v>24444</v>
      </c>
    </row>
    <row r="111" spans="1:20" ht="13.5">
      <c r="A111" s="37" t="s">
        <v>103</v>
      </c>
      <c r="B111" s="31"/>
      <c r="C111" s="31"/>
      <c r="D111" s="31"/>
      <c r="E111" s="31"/>
      <c r="F111" s="31"/>
      <c r="G111" s="31"/>
      <c r="H111" s="31"/>
      <c r="I111" s="32">
        <v>10</v>
      </c>
      <c r="J111" s="33"/>
      <c r="K111" s="34">
        <f t="shared" si="48"/>
        <v>0</v>
      </c>
      <c r="L111" s="35">
        <f t="shared" si="49"/>
        <v>0</v>
      </c>
      <c r="M111" s="35">
        <f t="shared" si="50"/>
        <v>0</v>
      </c>
      <c r="N111" s="35">
        <f t="shared" si="51"/>
        <v>0</v>
      </c>
      <c r="O111" s="35">
        <f t="shared" si="52"/>
        <v>0</v>
      </c>
      <c r="P111" s="35">
        <f t="shared" si="53"/>
        <v>0</v>
      </c>
      <c r="Q111" s="35">
        <f t="shared" si="54"/>
        <v>50.09518084360284</v>
      </c>
      <c r="R111" s="35">
        <f t="shared" si="55"/>
        <v>0</v>
      </c>
      <c r="T111" s="60">
        <v>19962</v>
      </c>
    </row>
    <row r="112" spans="1:20" ht="13.5">
      <c r="A112" s="37" t="s">
        <v>104</v>
      </c>
      <c r="B112" s="31">
        <v>30</v>
      </c>
      <c r="C112" s="31"/>
      <c r="D112" s="31"/>
      <c r="E112" s="31"/>
      <c r="F112" s="31">
        <v>30</v>
      </c>
      <c r="G112" s="31"/>
      <c r="H112" s="31"/>
      <c r="I112" s="32"/>
      <c r="J112" s="33"/>
      <c r="K112" s="34">
        <f t="shared" si="48"/>
        <v>635.3240152477764</v>
      </c>
      <c r="L112" s="35">
        <f t="shared" si="49"/>
        <v>0</v>
      </c>
      <c r="M112" s="35">
        <f t="shared" si="50"/>
        <v>0</v>
      </c>
      <c r="N112" s="35">
        <f t="shared" si="51"/>
        <v>0</v>
      </c>
      <c r="O112" s="35">
        <f t="shared" si="52"/>
        <v>635.3240152477764</v>
      </c>
      <c r="P112" s="35">
        <f t="shared" si="53"/>
        <v>0</v>
      </c>
      <c r="Q112" s="35">
        <f t="shared" si="54"/>
        <v>0</v>
      </c>
      <c r="R112" s="35">
        <f t="shared" si="55"/>
        <v>0</v>
      </c>
      <c r="T112" s="60">
        <v>4722</v>
      </c>
    </row>
    <row r="113" spans="1:20" ht="13.5">
      <c r="A113" s="37" t="s">
        <v>105</v>
      </c>
      <c r="B113" s="31"/>
      <c r="C113" s="31"/>
      <c r="D113" s="31"/>
      <c r="E113" s="31"/>
      <c r="F113" s="31"/>
      <c r="G113" s="31"/>
      <c r="H113" s="31"/>
      <c r="I113" s="32">
        <v>27</v>
      </c>
      <c r="J113" s="33">
        <v>6</v>
      </c>
      <c r="K113" s="34">
        <f t="shared" si="48"/>
        <v>0</v>
      </c>
      <c r="L113" s="35">
        <f t="shared" si="49"/>
        <v>0</v>
      </c>
      <c r="M113" s="35">
        <f t="shared" si="50"/>
        <v>0</v>
      </c>
      <c r="N113" s="35">
        <f t="shared" si="51"/>
        <v>0</v>
      </c>
      <c r="O113" s="35">
        <f t="shared" si="52"/>
        <v>0</v>
      </c>
      <c r="P113" s="35">
        <f t="shared" si="53"/>
        <v>0</v>
      </c>
      <c r="Q113" s="35">
        <f t="shared" si="54"/>
        <v>243.35286164939163</v>
      </c>
      <c r="R113" s="35">
        <f t="shared" si="55"/>
        <v>54.0784136998648</v>
      </c>
      <c r="T113" s="60">
        <v>11095</v>
      </c>
    </row>
    <row r="114" spans="1:20" ht="13.5">
      <c r="A114" s="37" t="s">
        <v>106</v>
      </c>
      <c r="B114" s="31"/>
      <c r="C114" s="31"/>
      <c r="D114" s="31"/>
      <c r="E114" s="31"/>
      <c r="F114" s="31"/>
      <c r="G114" s="31"/>
      <c r="H114" s="31"/>
      <c r="I114" s="32">
        <v>19</v>
      </c>
      <c r="J114" s="33">
        <v>19</v>
      </c>
      <c r="K114" s="34">
        <f t="shared" si="48"/>
        <v>0</v>
      </c>
      <c r="L114" s="35">
        <f t="shared" si="49"/>
        <v>0</v>
      </c>
      <c r="M114" s="35">
        <f t="shared" si="50"/>
        <v>0</v>
      </c>
      <c r="N114" s="35">
        <f t="shared" si="51"/>
        <v>0</v>
      </c>
      <c r="O114" s="35">
        <f t="shared" si="52"/>
        <v>0</v>
      </c>
      <c r="P114" s="35">
        <f t="shared" si="53"/>
        <v>0</v>
      </c>
      <c r="Q114" s="35">
        <f t="shared" si="54"/>
        <v>131.15206737074618</v>
      </c>
      <c r="R114" s="35">
        <f t="shared" si="55"/>
        <v>131.15206737074618</v>
      </c>
      <c r="T114" s="60">
        <v>14487</v>
      </c>
    </row>
    <row r="115" spans="1:20" ht="14.25" thickBot="1">
      <c r="A115" s="37" t="s">
        <v>107</v>
      </c>
      <c r="B115" s="31">
        <v>99</v>
      </c>
      <c r="C115" s="31"/>
      <c r="D115" s="31"/>
      <c r="E115" s="31"/>
      <c r="F115" s="31">
        <v>44</v>
      </c>
      <c r="G115" s="31">
        <v>55</v>
      </c>
      <c r="H115" s="31"/>
      <c r="I115" s="32">
        <v>12</v>
      </c>
      <c r="J115" s="33"/>
      <c r="K115" s="34">
        <f t="shared" si="48"/>
        <v>1171.4589989350372</v>
      </c>
      <c r="L115" s="35">
        <f t="shared" si="49"/>
        <v>0</v>
      </c>
      <c r="M115" s="35">
        <f t="shared" si="50"/>
        <v>0</v>
      </c>
      <c r="N115" s="35">
        <f t="shared" si="51"/>
        <v>0</v>
      </c>
      <c r="O115" s="35">
        <f t="shared" si="52"/>
        <v>520.6484439711277</v>
      </c>
      <c r="P115" s="35">
        <f t="shared" si="53"/>
        <v>650.8105549639096</v>
      </c>
      <c r="Q115" s="35">
        <f t="shared" si="54"/>
        <v>141.99503017394392</v>
      </c>
      <c r="R115" s="35">
        <f t="shared" si="55"/>
        <v>0</v>
      </c>
      <c r="T115" s="60">
        <v>8451</v>
      </c>
    </row>
    <row r="116" spans="1:22" ht="14.25" thickBot="1">
      <c r="A116" s="40" t="s">
        <v>108</v>
      </c>
      <c r="B116" s="23">
        <f aca="true" t="shared" si="57" ref="B116:J116">SUM(B117:B127)</f>
        <v>2828</v>
      </c>
      <c r="C116" s="23">
        <f t="shared" si="57"/>
        <v>769</v>
      </c>
      <c r="D116" s="23">
        <f t="shared" si="57"/>
        <v>4</v>
      </c>
      <c r="E116" s="23">
        <f t="shared" si="57"/>
        <v>0</v>
      </c>
      <c r="F116" s="23">
        <f>SUM(F117:F127)</f>
        <v>717</v>
      </c>
      <c r="G116" s="23">
        <f t="shared" si="57"/>
        <v>1338</v>
      </c>
      <c r="H116" s="23">
        <f>SUM(H117:H127)</f>
        <v>149</v>
      </c>
      <c r="I116" s="24">
        <f t="shared" si="57"/>
        <v>252</v>
      </c>
      <c r="J116" s="25">
        <f t="shared" si="57"/>
        <v>4</v>
      </c>
      <c r="K116" s="41">
        <f t="shared" si="48"/>
        <v>1970.992674988326</v>
      </c>
      <c r="L116" s="28">
        <f t="shared" si="49"/>
        <v>535.959465016274</v>
      </c>
      <c r="M116" s="28">
        <f t="shared" si="50"/>
        <v>2.7878255657543507</v>
      </c>
      <c r="N116" s="28">
        <f t="shared" si="51"/>
        <v>0</v>
      </c>
      <c r="O116" s="28">
        <f t="shared" si="52"/>
        <v>499.7177326614674</v>
      </c>
      <c r="P116" s="28">
        <f t="shared" si="53"/>
        <v>932.5276517448303</v>
      </c>
      <c r="Q116" s="28">
        <f t="shared" si="54"/>
        <v>175.63301064252408</v>
      </c>
      <c r="R116" s="28">
        <f t="shared" si="55"/>
        <v>2.7878255657543507</v>
      </c>
      <c r="S116" s="29"/>
      <c r="T116" s="59">
        <f>SUM(T117:T127)</f>
        <v>143481</v>
      </c>
      <c r="U116" s="29"/>
      <c r="V116" s="29"/>
    </row>
    <row r="117" spans="1:20" ht="13.5">
      <c r="A117" s="37" t="s">
        <v>109</v>
      </c>
      <c r="B117" s="31">
        <v>831</v>
      </c>
      <c r="C117" s="31">
        <v>327</v>
      </c>
      <c r="D117" s="31"/>
      <c r="E117" s="31"/>
      <c r="F117" s="31">
        <v>259</v>
      </c>
      <c r="G117" s="31">
        <v>245</v>
      </c>
      <c r="H117" s="31">
        <v>149</v>
      </c>
      <c r="I117" s="32">
        <v>123</v>
      </c>
      <c r="J117" s="33"/>
      <c r="K117" s="34">
        <f t="shared" si="48"/>
        <v>1641.3842142687843</v>
      </c>
      <c r="L117" s="35">
        <f t="shared" si="49"/>
        <v>645.887651102157</v>
      </c>
      <c r="M117" s="35">
        <f t="shared" si="50"/>
        <v>0</v>
      </c>
      <c r="N117" s="35">
        <f t="shared" si="51"/>
        <v>0</v>
      </c>
      <c r="O117" s="35">
        <f t="shared" si="52"/>
        <v>511.5746227384056</v>
      </c>
      <c r="P117" s="35">
        <f t="shared" si="53"/>
        <v>483.9219404282215</v>
      </c>
      <c r="Q117" s="35">
        <f t="shared" si="54"/>
        <v>242.94856601090308</v>
      </c>
      <c r="R117" s="35">
        <f t="shared" si="55"/>
        <v>0</v>
      </c>
      <c r="T117" s="60">
        <v>50628</v>
      </c>
    </row>
    <row r="118" spans="1:20" ht="13.5">
      <c r="A118" s="37" t="s">
        <v>110</v>
      </c>
      <c r="B118" s="31">
        <v>1469</v>
      </c>
      <c r="C118" s="31">
        <v>171</v>
      </c>
      <c r="D118" s="31"/>
      <c r="E118" s="31"/>
      <c r="F118" s="31">
        <v>336</v>
      </c>
      <c r="G118" s="31">
        <v>962</v>
      </c>
      <c r="H118" s="31"/>
      <c r="I118" s="32">
        <v>47</v>
      </c>
      <c r="J118" s="33">
        <v>4</v>
      </c>
      <c r="K118" s="34">
        <f t="shared" si="48"/>
        <v>4944.296725118643</v>
      </c>
      <c r="L118" s="35">
        <f t="shared" si="49"/>
        <v>575.5444111608496</v>
      </c>
      <c r="M118" s="35">
        <f t="shared" si="50"/>
        <v>0</v>
      </c>
      <c r="N118" s="35">
        <f t="shared" si="51"/>
        <v>0</v>
      </c>
      <c r="O118" s="35">
        <f t="shared" si="52"/>
        <v>1130.8942815792132</v>
      </c>
      <c r="P118" s="35">
        <f t="shared" si="53"/>
        <v>3237.85803237858</v>
      </c>
      <c r="Q118" s="35">
        <f t="shared" si="54"/>
        <v>158.19056914947325</v>
      </c>
      <c r="R118" s="35">
        <f t="shared" si="55"/>
        <v>13.4630271616573</v>
      </c>
      <c r="T118" s="60">
        <v>29711</v>
      </c>
    </row>
    <row r="119" spans="1:20" ht="13.5">
      <c r="A119" s="37" t="s">
        <v>111</v>
      </c>
      <c r="B119" s="31"/>
      <c r="C119" s="31"/>
      <c r="D119" s="31"/>
      <c r="E119" s="31"/>
      <c r="F119" s="31"/>
      <c r="G119" s="31"/>
      <c r="H119" s="31"/>
      <c r="I119" s="32"/>
      <c r="J119" s="33"/>
      <c r="K119" s="34">
        <f t="shared" si="48"/>
        <v>0</v>
      </c>
      <c r="L119" s="35">
        <f t="shared" si="49"/>
        <v>0</v>
      </c>
      <c r="M119" s="35">
        <f t="shared" si="50"/>
        <v>0</v>
      </c>
      <c r="N119" s="35">
        <f t="shared" si="51"/>
        <v>0</v>
      </c>
      <c r="O119" s="35">
        <f t="shared" si="52"/>
        <v>0</v>
      </c>
      <c r="P119" s="35">
        <f t="shared" si="53"/>
        <v>0</v>
      </c>
      <c r="Q119" s="35">
        <f t="shared" si="54"/>
        <v>0</v>
      </c>
      <c r="R119" s="35">
        <f t="shared" si="55"/>
        <v>0</v>
      </c>
      <c r="T119" s="60">
        <v>5513</v>
      </c>
    </row>
    <row r="120" spans="1:20" ht="13.5">
      <c r="A120" s="37" t="s">
        <v>112</v>
      </c>
      <c r="B120" s="31">
        <v>51</v>
      </c>
      <c r="C120" s="31"/>
      <c r="D120" s="31">
        <v>4</v>
      </c>
      <c r="E120" s="31"/>
      <c r="F120" s="31">
        <v>12</v>
      </c>
      <c r="G120" s="31">
        <v>35</v>
      </c>
      <c r="H120" s="31"/>
      <c r="I120" s="32">
        <v>19</v>
      </c>
      <c r="J120" s="33"/>
      <c r="K120" s="34">
        <f t="shared" si="48"/>
        <v>871.3480266529984</v>
      </c>
      <c r="L120" s="35">
        <f t="shared" si="49"/>
        <v>0</v>
      </c>
      <c r="M120" s="35">
        <f t="shared" si="50"/>
        <v>68.34102169827439</v>
      </c>
      <c r="N120" s="35">
        <f t="shared" si="51"/>
        <v>0</v>
      </c>
      <c r="O120" s="35">
        <f t="shared" si="52"/>
        <v>205.02306509482315</v>
      </c>
      <c r="P120" s="35">
        <f t="shared" si="53"/>
        <v>597.9839398599008</v>
      </c>
      <c r="Q120" s="35">
        <f t="shared" si="54"/>
        <v>324.61985306680333</v>
      </c>
      <c r="R120" s="35">
        <f t="shared" si="55"/>
        <v>0</v>
      </c>
      <c r="T120" s="60">
        <v>5853</v>
      </c>
    </row>
    <row r="121" spans="1:20" ht="13.5">
      <c r="A121" s="37" t="s">
        <v>113</v>
      </c>
      <c r="B121" s="31">
        <v>109</v>
      </c>
      <c r="C121" s="31"/>
      <c r="D121" s="31"/>
      <c r="E121" s="31"/>
      <c r="F121" s="31">
        <v>38</v>
      </c>
      <c r="G121" s="31">
        <v>71</v>
      </c>
      <c r="H121" s="31"/>
      <c r="I121" s="32"/>
      <c r="J121" s="33"/>
      <c r="K121" s="34">
        <f t="shared" si="48"/>
        <v>1082.3155595273556</v>
      </c>
      <c r="L121" s="35">
        <f t="shared" si="49"/>
        <v>0</v>
      </c>
      <c r="M121" s="35">
        <f t="shared" si="50"/>
        <v>0</v>
      </c>
      <c r="N121" s="35">
        <f t="shared" si="51"/>
        <v>0</v>
      </c>
      <c r="O121" s="35">
        <f t="shared" si="52"/>
        <v>377.3210207526561</v>
      </c>
      <c r="P121" s="35">
        <f t="shared" si="53"/>
        <v>704.9945387746997</v>
      </c>
      <c r="Q121" s="35">
        <f t="shared" si="54"/>
        <v>0</v>
      </c>
      <c r="R121" s="35">
        <f t="shared" si="55"/>
        <v>0</v>
      </c>
      <c r="T121" s="60">
        <v>10071</v>
      </c>
    </row>
    <row r="122" spans="1:20" ht="13.5">
      <c r="A122" s="37" t="s">
        <v>114</v>
      </c>
      <c r="B122" s="31">
        <v>296</v>
      </c>
      <c r="C122" s="31">
        <v>271</v>
      </c>
      <c r="D122" s="31"/>
      <c r="E122" s="31"/>
      <c r="F122" s="31"/>
      <c r="G122" s="31">
        <v>25</v>
      </c>
      <c r="H122" s="31"/>
      <c r="I122" s="32"/>
      <c r="J122" s="33"/>
      <c r="K122" s="34">
        <f t="shared" si="48"/>
        <v>6342.404113991858</v>
      </c>
      <c r="L122" s="35">
        <f t="shared" si="49"/>
        <v>5806.728090850654</v>
      </c>
      <c r="M122" s="35">
        <f t="shared" si="50"/>
        <v>0</v>
      </c>
      <c r="N122" s="35">
        <f t="shared" si="51"/>
        <v>0</v>
      </c>
      <c r="O122" s="35">
        <f t="shared" si="52"/>
        <v>0</v>
      </c>
      <c r="P122" s="35">
        <f t="shared" si="53"/>
        <v>535.6760231412042</v>
      </c>
      <c r="Q122" s="35">
        <f t="shared" si="54"/>
        <v>0</v>
      </c>
      <c r="R122" s="35">
        <f t="shared" si="55"/>
        <v>0</v>
      </c>
      <c r="T122" s="60">
        <v>4667</v>
      </c>
    </row>
    <row r="123" spans="1:20" ht="13.5">
      <c r="A123" s="37" t="s">
        <v>115</v>
      </c>
      <c r="B123" s="31"/>
      <c r="C123" s="31"/>
      <c r="D123" s="31"/>
      <c r="E123" s="31"/>
      <c r="F123" s="31"/>
      <c r="G123" s="31"/>
      <c r="H123" s="31"/>
      <c r="I123" s="32"/>
      <c r="J123" s="33"/>
      <c r="K123" s="34">
        <f t="shared" si="48"/>
        <v>0</v>
      </c>
      <c r="L123" s="35">
        <f t="shared" si="49"/>
        <v>0</v>
      </c>
      <c r="M123" s="35">
        <f t="shared" si="50"/>
        <v>0</v>
      </c>
      <c r="N123" s="35">
        <f t="shared" si="51"/>
        <v>0</v>
      </c>
      <c r="O123" s="35">
        <f t="shared" si="52"/>
        <v>0</v>
      </c>
      <c r="P123" s="35">
        <f t="shared" si="53"/>
        <v>0</v>
      </c>
      <c r="Q123" s="35">
        <f t="shared" si="54"/>
        <v>0</v>
      </c>
      <c r="R123" s="35">
        <f t="shared" si="55"/>
        <v>0</v>
      </c>
      <c r="T123" s="60">
        <v>5812</v>
      </c>
    </row>
    <row r="124" spans="1:20" ht="13.5">
      <c r="A124" s="37" t="s">
        <v>116</v>
      </c>
      <c r="B124" s="31"/>
      <c r="C124" s="31"/>
      <c r="D124" s="31"/>
      <c r="E124" s="31"/>
      <c r="F124" s="31"/>
      <c r="G124" s="31"/>
      <c r="H124" s="31"/>
      <c r="I124" s="32">
        <v>53</v>
      </c>
      <c r="J124" s="33"/>
      <c r="K124" s="34">
        <f t="shared" si="48"/>
        <v>0</v>
      </c>
      <c r="L124" s="35">
        <f t="shared" si="49"/>
        <v>0</v>
      </c>
      <c r="M124" s="35">
        <f t="shared" si="50"/>
        <v>0</v>
      </c>
      <c r="N124" s="35">
        <f t="shared" si="51"/>
        <v>0</v>
      </c>
      <c r="O124" s="35">
        <f t="shared" si="52"/>
        <v>0</v>
      </c>
      <c r="P124" s="35">
        <f t="shared" si="53"/>
        <v>0</v>
      </c>
      <c r="Q124" s="35">
        <f t="shared" si="54"/>
        <v>417.81631848640126</v>
      </c>
      <c r="R124" s="35">
        <f t="shared" si="55"/>
        <v>0</v>
      </c>
      <c r="T124" s="60">
        <v>12685</v>
      </c>
    </row>
    <row r="125" spans="1:20" ht="13.5">
      <c r="A125" s="37" t="s">
        <v>117</v>
      </c>
      <c r="B125" s="31"/>
      <c r="C125" s="31"/>
      <c r="D125" s="31"/>
      <c r="E125" s="31"/>
      <c r="F125" s="31"/>
      <c r="G125" s="31"/>
      <c r="H125" s="31"/>
      <c r="I125" s="32">
        <v>10</v>
      </c>
      <c r="J125" s="33"/>
      <c r="K125" s="34">
        <f t="shared" si="48"/>
        <v>0</v>
      </c>
      <c r="L125" s="35">
        <f t="shared" si="49"/>
        <v>0</v>
      </c>
      <c r="M125" s="35">
        <f t="shared" si="50"/>
        <v>0</v>
      </c>
      <c r="N125" s="35">
        <f t="shared" si="51"/>
        <v>0</v>
      </c>
      <c r="O125" s="35">
        <f t="shared" si="52"/>
        <v>0</v>
      </c>
      <c r="P125" s="35">
        <f t="shared" si="53"/>
        <v>0</v>
      </c>
      <c r="Q125" s="35">
        <f t="shared" si="54"/>
        <v>179.01897601145723</v>
      </c>
      <c r="R125" s="35">
        <f t="shared" si="55"/>
        <v>0</v>
      </c>
      <c r="T125" s="60">
        <v>5586</v>
      </c>
    </row>
    <row r="126" spans="1:20" ht="13.5">
      <c r="A126" s="37" t="s">
        <v>118</v>
      </c>
      <c r="B126" s="31">
        <v>72</v>
      </c>
      <c r="C126" s="31"/>
      <c r="D126" s="31"/>
      <c r="E126" s="31"/>
      <c r="F126" s="31">
        <v>72</v>
      </c>
      <c r="G126" s="31"/>
      <c r="H126" s="31"/>
      <c r="I126" s="32"/>
      <c r="J126" s="33"/>
      <c r="K126" s="34">
        <f t="shared" si="48"/>
        <v>1280</v>
      </c>
      <c r="L126" s="35">
        <f t="shared" si="49"/>
        <v>0</v>
      </c>
      <c r="M126" s="35">
        <f t="shared" si="50"/>
        <v>0</v>
      </c>
      <c r="N126" s="35">
        <f t="shared" si="51"/>
        <v>0</v>
      </c>
      <c r="O126" s="35">
        <f t="shared" si="52"/>
        <v>1280</v>
      </c>
      <c r="P126" s="35">
        <f t="shared" si="53"/>
        <v>0</v>
      </c>
      <c r="Q126" s="35">
        <f t="shared" si="54"/>
        <v>0</v>
      </c>
      <c r="R126" s="35">
        <f t="shared" si="55"/>
        <v>0</v>
      </c>
      <c r="T126" s="60">
        <v>5625</v>
      </c>
    </row>
    <row r="127" spans="1:20" ht="14.25" thickBot="1">
      <c r="A127" s="42" t="s">
        <v>119</v>
      </c>
      <c r="B127" s="43"/>
      <c r="C127" s="43"/>
      <c r="D127" s="43"/>
      <c r="E127" s="43"/>
      <c r="F127" s="43"/>
      <c r="G127" s="43"/>
      <c r="H127" s="43"/>
      <c r="I127" s="44"/>
      <c r="J127" s="45"/>
      <c r="K127" s="46">
        <f t="shared" si="48"/>
        <v>0</v>
      </c>
      <c r="L127" s="47">
        <f t="shared" si="49"/>
        <v>0</v>
      </c>
      <c r="M127" s="47">
        <f t="shared" si="50"/>
        <v>0</v>
      </c>
      <c r="N127" s="47">
        <f t="shared" si="51"/>
        <v>0</v>
      </c>
      <c r="O127" s="47">
        <f t="shared" si="52"/>
        <v>0</v>
      </c>
      <c r="P127" s="47">
        <f t="shared" si="53"/>
        <v>0</v>
      </c>
      <c r="Q127" s="47">
        <f t="shared" si="54"/>
        <v>0</v>
      </c>
      <c r="R127" s="47">
        <f t="shared" si="55"/>
        <v>0</v>
      </c>
      <c r="T127" s="61">
        <v>7330</v>
      </c>
    </row>
    <row r="128" spans="1:20" ht="13.5">
      <c r="A128" s="54" t="s">
        <v>129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T128" s="58"/>
    </row>
    <row r="129" spans="1:15" ht="13.5">
      <c r="A129" s="55" t="s">
        <v>130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5">
      <c r="A130" s="55" t="s">
        <v>120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6"/>
    </row>
    <row r="131" ht="13.5">
      <c r="A131" s="57"/>
    </row>
  </sheetData>
  <mergeCells count="14">
    <mergeCell ref="B69:I69"/>
    <mergeCell ref="K69:R69"/>
    <mergeCell ref="B71:B72"/>
    <mergeCell ref="H71:H72"/>
    <mergeCell ref="I71:I72"/>
    <mergeCell ref="J71:J72"/>
    <mergeCell ref="K71:K72"/>
    <mergeCell ref="B3:I3"/>
    <mergeCell ref="K3:R3"/>
    <mergeCell ref="B5:B6"/>
    <mergeCell ref="H5:H6"/>
    <mergeCell ref="I5:I6"/>
    <mergeCell ref="J5:J6"/>
    <mergeCell ref="K5:K6"/>
  </mergeCells>
  <printOptions/>
  <pageMargins left="0.75" right="0.59" top="0.55" bottom="1" header="0.512" footer="0.512"/>
  <pageSetup horizontalDpi="600" verticalDpi="600" orientation="portrait" paperSize="9" scale="82" r:id="rId1"/>
  <rowBreaks count="1" manualBreakCount="1">
    <brk id="67" max="255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2005-06-15T01:12:06Z</cp:lastPrinted>
  <dcterms:created xsi:type="dcterms:W3CDTF">2002-12-13T06:33:39Z</dcterms:created>
  <dcterms:modified xsi:type="dcterms:W3CDTF">2005-06-15T01:12:09Z</dcterms:modified>
  <cp:category/>
  <cp:version/>
  <cp:contentType/>
  <cp:contentStatus/>
</cp:coreProperties>
</file>