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7275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<sst xmlns="http://schemas.openxmlformats.org/spreadsheetml/2006/main" count="152" uniqueCount="125">
  <si>
    <t>統計表２　　二次保健医療圏・保健所・市区町村別にみた　　　病床数及び人口１０万対病床数</t>
  </si>
  <si>
    <t>(2-1)</t>
  </si>
  <si>
    <t>病　　床　　数</t>
  </si>
  <si>
    <t>人口１０万対病床数</t>
  </si>
  <si>
    <t>人口</t>
  </si>
  <si>
    <t>病院</t>
  </si>
  <si>
    <t>一般　　診療所</t>
  </si>
  <si>
    <t>精神　　病床</t>
  </si>
  <si>
    <t>感染症　病床</t>
  </si>
  <si>
    <t>結核　　病床</t>
  </si>
  <si>
    <t>療養　　病床</t>
  </si>
  <si>
    <t>一般　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</si>
  <si>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</si>
  <si>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</si>
  <si>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</si>
  <si>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</si>
  <si>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</si>
  <si>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</si>
  <si>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</si>
  <si>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</si>
  <si>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</si>
  <si>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</si>
  <si>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</si>
  <si>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</si>
  <si>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</si>
  <si>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</si>
  <si>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</si>
  <si>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</si>
  <si>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</si>
  <si>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</si>
  <si>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</si>
  <si>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</si>
  <si>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</si>
  <si>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</si>
  <si>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</si>
  <si>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</si>
  <si>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</si>
  <si>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</si>
  <si>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</si>
  <si>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</si>
  <si>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</si>
  <si>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</si>
  <si>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</si>
  <si>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</si>
  <si>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</si>
  <si>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</si>
  <si>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</si>
  <si>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</si>
  <si>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</si>
  <si>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</si>
  <si>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</si>
  <si>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</si>
  <si>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</si>
  <si>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</si>
  <si>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</si>
  <si>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</si>
  <si>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</si>
  <si>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</si>
  <si>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</si>
  <si>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</si>
  <si>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</si>
  <si>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(2-2)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</si>
  <si>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</si>
  <si>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</si>
  <si>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</si>
  <si>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</si>
  <si>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</si>
  <si>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</si>
  <si>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</si>
  <si>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</si>
  <si>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</si>
  <si>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</si>
  <si>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</si>
  <si>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</si>
  <si>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</si>
  <si>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</si>
  <si>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</si>
  <si>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</si>
  <si>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</si>
  <si>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</si>
  <si>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</si>
  <si>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</si>
  <si>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</si>
  <si>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</si>
  <si>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東庄町</t>
  </si>
  <si>
    <t>海匝保健所</t>
  </si>
  <si>
    <t>銚子市</t>
  </si>
  <si>
    <t>八日市場市</t>
  </si>
  <si>
    <t>旭市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</si>
  <si>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</si>
  <si>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</si>
  <si>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</si>
  <si>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</si>
  <si>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</si>
  <si>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</si>
  <si>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</si>
  <si>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</si>
  <si>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</si>
  <si>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</si>
  <si>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</si>
  <si>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</si>
  <si>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</si>
  <si>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</si>
  <si>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</si>
  <si>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</si>
  <si>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</si>
  <si>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</si>
  <si>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</si>
  <si>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</si>
  <si>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</si>
  <si>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</si>
  <si>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</si>
  <si>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酒々井町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</si>
  <si>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</si>
  <si>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</si>
  <si>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</si>
  <si>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</si>
  <si>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</si>
  <si>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</si>
  <si>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夷隅長生</t>
  </si>
  <si>
    <t>市原</t>
  </si>
  <si>
    <t>注１）人口10万対比率算出のために用いた人口は、「平成17年国勢調査」である。</t>
  </si>
  <si>
    <t>平成17年10月1日現在</t>
  </si>
  <si>
    <t>再掲)
地域医療支援</t>
  </si>
  <si>
    <t>(再掲)
療養
病床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</si>
</sst>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distributed"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0" fillId="0" borderId="4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9" fillId="0" borderId="0" xfId="0" applyNumberFormat="1" applyFont="1" applyBorder="1" applyAlignment="1">
      <alignment/>
    </xf>
    <xf numFmtId="179" fontId="0" fillId="0" borderId="18" xfId="0" applyNumberForma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7" fontId="3" fillId="0" borderId="3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Alignment="1">
      <alignment horizontal="left"/>
    </xf>
    <xf numFmtId="176" fontId="4" fillId="0" borderId="7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R1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11" width="7.625" style="0" customWidth="1"/>
    <col min="12" max="18" width="7.625" style="34" customWidth="1"/>
    <col min="20" max="20" width="9.875" style="0" hidden="1" customWidth="1"/>
    <col min="21" max="23" width="9.00390625" style="0" hidden="1" customWidth="1"/>
  </cols>
  <sheetData>
    <row r="1" spans="1:18" ht="14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7" ht="13.5">
      <c r="A2" s="1" t="s">
        <v>1</v>
      </c>
      <c r="Q2" s="2" t="s">
        <v>122</v>
      </c>
    </row>
    <row r="3" spans="1:20" ht="13.5">
      <c r="A3" s="3"/>
      <c r="B3" s="70" t="s">
        <v>2</v>
      </c>
      <c r="C3" s="71"/>
      <c r="D3" s="71"/>
      <c r="E3" s="71"/>
      <c r="F3" s="71"/>
      <c r="G3" s="71"/>
      <c r="H3" s="71"/>
      <c r="I3" s="71"/>
      <c r="J3" s="4"/>
      <c r="K3" s="72" t="s">
        <v>3</v>
      </c>
      <c r="L3" s="71"/>
      <c r="M3" s="71"/>
      <c r="N3" s="73"/>
      <c r="O3" s="73"/>
      <c r="P3" s="73"/>
      <c r="Q3" s="73"/>
      <c r="R3" s="74"/>
      <c r="T3" t="s">
        <v>4</v>
      </c>
    </row>
    <row r="4" spans="1:18" ht="13.5">
      <c r="A4" s="5"/>
      <c r="B4" s="6"/>
      <c r="C4" s="7"/>
      <c r="D4" s="7"/>
      <c r="E4" s="7"/>
      <c r="F4" s="8"/>
      <c r="G4" s="9"/>
      <c r="H4" s="10"/>
      <c r="I4" s="6"/>
      <c r="J4" s="11"/>
      <c r="K4" s="12"/>
      <c r="L4" s="59"/>
      <c r="M4" s="59"/>
      <c r="N4" s="59"/>
      <c r="O4" s="59"/>
      <c r="P4" s="67"/>
      <c r="Q4" s="68"/>
      <c r="R4" s="69"/>
    </row>
    <row r="5" spans="1:18" ht="13.5" customHeight="1">
      <c r="A5" s="5"/>
      <c r="B5" s="75" t="s">
        <v>5</v>
      </c>
      <c r="C5" s="13"/>
      <c r="D5" s="14"/>
      <c r="E5" s="13"/>
      <c r="F5" s="6"/>
      <c r="G5" s="13"/>
      <c r="H5" s="76" t="s">
        <v>123</v>
      </c>
      <c r="I5" s="78" t="s">
        <v>6</v>
      </c>
      <c r="J5" s="80" t="s">
        <v>124</v>
      </c>
      <c r="K5" s="82" t="s">
        <v>5</v>
      </c>
      <c r="L5" s="61"/>
      <c r="M5" s="61"/>
      <c r="N5" s="61"/>
      <c r="O5" s="61"/>
      <c r="P5" s="61"/>
      <c r="Q5" s="84" t="s">
        <v>6</v>
      </c>
      <c r="R5" s="80" t="s">
        <v>124</v>
      </c>
    </row>
    <row r="6" spans="1:18" ht="27">
      <c r="A6" s="15"/>
      <c r="B6" s="87"/>
      <c r="C6" s="16" t="s">
        <v>7</v>
      </c>
      <c r="D6" s="17" t="s">
        <v>8</v>
      </c>
      <c r="E6" s="16" t="s">
        <v>9</v>
      </c>
      <c r="F6" s="16" t="s">
        <v>10</v>
      </c>
      <c r="G6" s="16" t="s">
        <v>11</v>
      </c>
      <c r="H6" s="77"/>
      <c r="I6" s="79"/>
      <c r="J6" s="81"/>
      <c r="K6" s="83"/>
      <c r="L6" s="62" t="s">
        <v>7</v>
      </c>
      <c r="M6" s="63" t="s">
        <v>12</v>
      </c>
      <c r="N6" s="62" t="s">
        <v>9</v>
      </c>
      <c r="O6" s="62" t="s">
        <v>10</v>
      </c>
      <c r="P6" s="62" t="s">
        <v>11</v>
      </c>
      <c r="Q6" s="85"/>
      <c r="R6" s="81"/>
    </row>
    <row r="7" spans="1:22" ht="13.5">
      <c r="A7" s="18" t="s">
        <v>13</v>
      </c>
      <c r="B7" s="19">
        <f>SUM(B10:B18)</f>
        <v>56309</v>
      </c>
      <c r="C7" s="19">
        <f aca="true" t="shared" si="0" ref="C7:J7">SUM(C10:C18)</f>
        <v>13396</v>
      </c>
      <c r="D7" s="19">
        <f t="shared" si="0"/>
        <v>45</v>
      </c>
      <c r="E7" s="19">
        <f t="shared" si="0"/>
        <v>381</v>
      </c>
      <c r="F7" s="19">
        <f t="shared" si="0"/>
        <v>10263</v>
      </c>
      <c r="G7" s="19">
        <f t="shared" si="0"/>
        <v>32224</v>
      </c>
      <c r="H7" s="19">
        <f t="shared" si="0"/>
        <v>1214</v>
      </c>
      <c r="I7" s="19">
        <f t="shared" si="0"/>
        <v>4451</v>
      </c>
      <c r="J7" s="21">
        <f t="shared" si="0"/>
        <v>348</v>
      </c>
      <c r="K7" s="22">
        <f>B7/T7*100000</f>
        <v>929.7342243705979</v>
      </c>
      <c r="L7" s="23">
        <f>C7/T7*100000</f>
        <v>221.18523983143956</v>
      </c>
      <c r="M7" s="24">
        <f>D7/T7*100000</f>
        <v>0.7430080466120319</v>
      </c>
      <c r="N7" s="23">
        <f>E7/T7*100000</f>
        <v>6.290801461315204</v>
      </c>
      <c r="O7" s="24">
        <f>F7/T7*100000</f>
        <v>169.4553684973174</v>
      </c>
      <c r="P7" s="24">
        <f>G7/T7*100000</f>
        <v>532.0598065339137</v>
      </c>
      <c r="Q7" s="24">
        <f>I7/T7*100000</f>
        <v>73.49175145489231</v>
      </c>
      <c r="R7" s="31">
        <f>J7/T7*100000</f>
        <v>5.7459288937997135</v>
      </c>
      <c r="S7" s="25"/>
      <c r="T7" s="54">
        <f>SUM(T10:T18)</f>
        <v>6056462</v>
      </c>
      <c r="U7" s="25"/>
      <c r="V7" s="25"/>
    </row>
    <row r="8" spans="1:18" ht="13.5">
      <c r="A8" s="26"/>
      <c r="B8" s="27"/>
      <c r="C8" s="27"/>
      <c r="D8" s="27"/>
      <c r="E8" s="27"/>
      <c r="F8" s="27"/>
      <c r="G8" s="27"/>
      <c r="H8" s="27"/>
      <c r="I8" s="28"/>
      <c r="J8" s="29"/>
      <c r="K8" s="30"/>
      <c r="L8" s="31"/>
      <c r="M8" s="31"/>
      <c r="N8" s="31"/>
      <c r="P8" s="31"/>
      <c r="Q8" s="31"/>
      <c r="R8" s="31"/>
    </row>
    <row r="9" spans="1:18" ht="14.25" thickBot="1">
      <c r="A9" s="32" t="s">
        <v>14</v>
      </c>
      <c r="B9" s="27"/>
      <c r="C9" s="27"/>
      <c r="D9" s="27"/>
      <c r="E9" s="27"/>
      <c r="F9" s="27"/>
      <c r="G9" s="27"/>
      <c r="H9" s="27"/>
      <c r="I9" s="28"/>
      <c r="J9" s="29"/>
      <c r="K9" s="30"/>
      <c r="L9" s="31"/>
      <c r="M9" s="31"/>
      <c r="N9" s="31"/>
      <c r="O9" s="31"/>
      <c r="P9" s="31"/>
      <c r="Q9" s="31"/>
      <c r="R9" s="31"/>
    </row>
    <row r="10" spans="1:23" ht="14.25" thickBot="1">
      <c r="A10" s="33" t="s">
        <v>15</v>
      </c>
      <c r="B10" s="28">
        <f aca="true" t="shared" si="1" ref="B10:J10">B21</f>
        <v>9279</v>
      </c>
      <c r="C10" s="28">
        <f t="shared" si="1"/>
        <v>1587</v>
      </c>
      <c r="D10" s="28">
        <f t="shared" si="1"/>
        <v>6</v>
      </c>
      <c r="E10" s="28">
        <f t="shared" si="1"/>
        <v>150</v>
      </c>
      <c r="F10" s="28">
        <f>F21</f>
        <v>1197</v>
      </c>
      <c r="G10" s="28">
        <f t="shared" si="1"/>
        <v>6339</v>
      </c>
      <c r="H10" s="28">
        <f>H21</f>
        <v>203</v>
      </c>
      <c r="I10" s="28">
        <f t="shared" si="1"/>
        <v>758</v>
      </c>
      <c r="J10" s="29">
        <f t="shared" si="1"/>
        <v>26</v>
      </c>
      <c r="K10" s="30">
        <f aca="true" t="shared" si="2" ref="K10:K18">B10/T10*100000</f>
        <v>1003.8742036028686</v>
      </c>
      <c r="L10" s="31">
        <f aca="true" t="shared" si="3" ref="L10:L17">C10/T10*100000</f>
        <v>171.69397145357826</v>
      </c>
      <c r="M10" s="31">
        <f aca="true" t="shared" si="4" ref="M10:M17">D10/T10*100000</f>
        <v>0.649126546138292</v>
      </c>
      <c r="N10" s="31">
        <f aca="true" t="shared" si="5" ref="N10:N17">E10/T10*100000</f>
        <v>16.228163653457305</v>
      </c>
      <c r="O10" s="31">
        <f aca="true" t="shared" si="6" ref="O10:O17">F10/T10*100000</f>
        <v>129.5007459545893</v>
      </c>
      <c r="P10" s="31">
        <f aca="true" t="shared" si="7" ref="P10:P17">G10/T10*100000</f>
        <v>685.8021959951055</v>
      </c>
      <c r="Q10" s="31">
        <f aca="true" t="shared" si="8" ref="Q10:Q17">I10/T10*100000</f>
        <v>82.00632032880424</v>
      </c>
      <c r="R10" s="31">
        <f aca="true" t="shared" si="9" ref="R10:R17">J10/T10*100000</f>
        <v>2.812881699932599</v>
      </c>
      <c r="T10" s="51">
        <f>T21</f>
        <v>924319</v>
      </c>
      <c r="U10" s="34">
        <f aca="true" t="shared" si="10" ref="U10:U17">K10+Q10</f>
        <v>1085.880523931673</v>
      </c>
      <c r="W10" s="34">
        <f>SUM(M10:P10)</f>
        <v>832.1802321492904</v>
      </c>
    </row>
    <row r="11" spans="1:23" ht="14.25" thickBot="1">
      <c r="A11" s="33" t="s">
        <v>16</v>
      </c>
      <c r="B11" s="28">
        <f aca="true" t="shared" si="11" ref="B11:J11">B30+B28+B83</f>
        <v>13829</v>
      </c>
      <c r="C11" s="28">
        <f t="shared" si="11"/>
        <v>3879</v>
      </c>
      <c r="D11" s="28">
        <f t="shared" si="11"/>
        <v>8</v>
      </c>
      <c r="E11" s="28">
        <f t="shared" si="11"/>
        <v>88</v>
      </c>
      <c r="F11" s="28">
        <f t="shared" si="11"/>
        <v>2143</v>
      </c>
      <c r="G11" s="28">
        <f t="shared" si="11"/>
        <v>7711</v>
      </c>
      <c r="H11" s="28">
        <f t="shared" si="11"/>
        <v>0</v>
      </c>
      <c r="I11" s="28">
        <f t="shared" si="11"/>
        <v>888</v>
      </c>
      <c r="J11" s="29">
        <f t="shared" si="11"/>
        <v>27</v>
      </c>
      <c r="K11" s="30">
        <f t="shared" si="2"/>
        <v>846.2974715111266</v>
      </c>
      <c r="L11" s="31">
        <f t="shared" si="3"/>
        <v>237.38432945199654</v>
      </c>
      <c r="M11" s="31">
        <f t="shared" si="4"/>
        <v>0.48957840567568245</v>
      </c>
      <c r="N11" s="31">
        <f t="shared" si="5"/>
        <v>5.385362462432507</v>
      </c>
      <c r="O11" s="31">
        <f t="shared" si="6"/>
        <v>131.14581542037342</v>
      </c>
      <c r="P11" s="31">
        <f t="shared" si="7"/>
        <v>471.89238577064845</v>
      </c>
      <c r="Q11" s="31">
        <f t="shared" si="8"/>
        <v>54.34320303000076</v>
      </c>
      <c r="R11" s="31">
        <f t="shared" si="9"/>
        <v>1.6523271191554283</v>
      </c>
      <c r="T11" s="51">
        <f>T30+T28+T83</f>
        <v>1634059</v>
      </c>
      <c r="U11" s="34">
        <f t="shared" si="10"/>
        <v>900.6406745411273</v>
      </c>
      <c r="W11" s="34">
        <f aca="true" t="shared" si="12" ref="W11:W18">SUM(M11:P11)</f>
        <v>608.91314205913</v>
      </c>
    </row>
    <row r="12" spans="1:23" ht="14.25" thickBot="1">
      <c r="A12" s="33" t="s">
        <v>17</v>
      </c>
      <c r="B12" s="28">
        <f aca="true" t="shared" si="13" ref="B12:J12">B33+B35+B79</f>
        <v>10678</v>
      </c>
      <c r="C12" s="28">
        <f t="shared" si="13"/>
        <v>2467</v>
      </c>
      <c r="D12" s="28">
        <f t="shared" si="13"/>
        <v>8</v>
      </c>
      <c r="E12" s="28">
        <f t="shared" si="13"/>
        <v>0</v>
      </c>
      <c r="F12" s="28">
        <f t="shared" si="13"/>
        <v>1862</v>
      </c>
      <c r="G12" s="28">
        <f t="shared" si="13"/>
        <v>6341</v>
      </c>
      <c r="H12" s="28">
        <f t="shared" si="13"/>
        <v>0</v>
      </c>
      <c r="I12" s="28">
        <f t="shared" si="13"/>
        <v>604</v>
      </c>
      <c r="J12" s="29">
        <f t="shared" si="13"/>
        <v>66</v>
      </c>
      <c r="K12" s="30">
        <f t="shared" si="2"/>
        <v>828.633244039397</v>
      </c>
      <c r="L12" s="31">
        <f t="shared" si="3"/>
        <v>191.44392330447576</v>
      </c>
      <c r="M12" s="31">
        <f t="shared" si="4"/>
        <v>0.620815316755495</v>
      </c>
      <c r="N12" s="31">
        <f t="shared" si="5"/>
        <v>0</v>
      </c>
      <c r="O12" s="31">
        <f t="shared" si="6"/>
        <v>144.49476497484147</v>
      </c>
      <c r="P12" s="31">
        <f t="shared" si="7"/>
        <v>492.0737404433242</v>
      </c>
      <c r="Q12" s="31">
        <f t="shared" si="8"/>
        <v>46.871556415039876</v>
      </c>
      <c r="R12" s="31">
        <f t="shared" si="9"/>
        <v>5.121726363232834</v>
      </c>
      <c r="T12" s="51">
        <f>T33+T35+T79</f>
        <v>1288628</v>
      </c>
      <c r="U12" s="34">
        <f t="shared" si="10"/>
        <v>875.5048004544369</v>
      </c>
      <c r="W12" s="34">
        <f t="shared" si="12"/>
        <v>637.1893207349211</v>
      </c>
    </row>
    <row r="13" spans="1:23" ht="14.25" thickBot="1">
      <c r="A13" s="33" t="s">
        <v>18</v>
      </c>
      <c r="B13" s="28">
        <f aca="true" t="shared" si="14" ref="B13:J13">B37+B103</f>
        <v>7346</v>
      </c>
      <c r="C13" s="28">
        <f t="shared" si="14"/>
        <v>1570</v>
      </c>
      <c r="D13" s="28">
        <f t="shared" si="14"/>
        <v>7</v>
      </c>
      <c r="E13" s="28">
        <f t="shared" si="14"/>
        <v>59</v>
      </c>
      <c r="F13" s="28">
        <f t="shared" si="14"/>
        <v>1456</v>
      </c>
      <c r="G13" s="28">
        <f t="shared" si="14"/>
        <v>4254</v>
      </c>
      <c r="H13" s="28">
        <f t="shared" si="14"/>
        <v>0</v>
      </c>
      <c r="I13" s="28">
        <f t="shared" si="14"/>
        <v>688</v>
      </c>
      <c r="J13" s="29">
        <f t="shared" si="14"/>
        <v>63</v>
      </c>
      <c r="K13" s="30">
        <f t="shared" si="2"/>
        <v>839.0566837272575</v>
      </c>
      <c r="L13" s="31">
        <f t="shared" si="3"/>
        <v>179.3246655937645</v>
      </c>
      <c r="M13" s="31">
        <f t="shared" si="4"/>
        <v>0.7995367255772942</v>
      </c>
      <c r="N13" s="31">
        <f t="shared" si="5"/>
        <v>6.738952401294337</v>
      </c>
      <c r="O13" s="31">
        <f t="shared" si="6"/>
        <v>166.3036389200772</v>
      </c>
      <c r="P13" s="31">
        <f t="shared" si="7"/>
        <v>485.88989008654414</v>
      </c>
      <c r="Q13" s="31">
        <f t="shared" si="8"/>
        <v>78.58303817102548</v>
      </c>
      <c r="R13" s="31">
        <f t="shared" si="9"/>
        <v>7.1958305301956464</v>
      </c>
      <c r="T13" s="51">
        <f>T37+T103</f>
        <v>875507</v>
      </c>
      <c r="U13" s="34">
        <f t="shared" si="10"/>
        <v>917.6397218982829</v>
      </c>
      <c r="W13" s="34">
        <f t="shared" si="12"/>
        <v>659.7320181334929</v>
      </c>
    </row>
    <row r="14" spans="1:23" ht="14.25" thickBot="1">
      <c r="A14" s="33" t="s">
        <v>19</v>
      </c>
      <c r="B14" s="28">
        <f aca="true" t="shared" si="15" ref="B14:J14">B87+B97</f>
        <v>4557</v>
      </c>
      <c r="C14" s="28">
        <f t="shared" si="15"/>
        <v>1329</v>
      </c>
      <c r="D14" s="28">
        <f t="shared" si="15"/>
        <v>6</v>
      </c>
      <c r="E14" s="28">
        <f t="shared" si="15"/>
        <v>44</v>
      </c>
      <c r="F14" s="28">
        <f t="shared" si="15"/>
        <v>989</v>
      </c>
      <c r="G14" s="28">
        <f t="shared" si="15"/>
        <v>2189</v>
      </c>
      <c r="H14" s="28">
        <f t="shared" si="15"/>
        <v>0</v>
      </c>
      <c r="I14" s="28">
        <f t="shared" si="15"/>
        <v>266</v>
      </c>
      <c r="J14" s="29">
        <f t="shared" si="15"/>
        <v>20</v>
      </c>
      <c r="K14" s="30">
        <f t="shared" si="2"/>
        <v>1312.5907320782542</v>
      </c>
      <c r="L14" s="31">
        <f t="shared" si="3"/>
        <v>382.80295872986613</v>
      </c>
      <c r="M14" s="31">
        <f t="shared" si="4"/>
        <v>1.7282300619858517</v>
      </c>
      <c r="N14" s="31">
        <f t="shared" si="5"/>
        <v>12.673687121229579</v>
      </c>
      <c r="O14" s="31">
        <f t="shared" si="6"/>
        <v>284.8699218840012</v>
      </c>
      <c r="P14" s="31">
        <f t="shared" si="7"/>
        <v>630.5159342811716</v>
      </c>
      <c r="Q14" s="31">
        <f t="shared" si="8"/>
        <v>76.61819941470608</v>
      </c>
      <c r="R14" s="31">
        <f t="shared" si="9"/>
        <v>5.7607668732861725</v>
      </c>
      <c r="T14" s="51">
        <f>T87+T97</f>
        <v>347176</v>
      </c>
      <c r="U14" s="34">
        <f t="shared" si="10"/>
        <v>1389.2089314929603</v>
      </c>
      <c r="W14" s="34">
        <f t="shared" si="12"/>
        <v>929.7877733483881</v>
      </c>
    </row>
    <row r="15" spans="1:23" ht="14.25" thickBot="1">
      <c r="A15" s="33" t="s">
        <v>119</v>
      </c>
      <c r="B15" s="28">
        <f>B49+B57</f>
        <v>2544</v>
      </c>
      <c r="C15" s="28">
        <f aca="true" t="shared" si="16" ref="C15:J15">C49+C57</f>
        <v>747</v>
      </c>
      <c r="D15" s="28">
        <f t="shared" si="16"/>
        <v>0</v>
      </c>
      <c r="E15" s="28">
        <f t="shared" si="16"/>
        <v>14</v>
      </c>
      <c r="F15" s="28">
        <f t="shared" si="16"/>
        <v>917</v>
      </c>
      <c r="G15" s="28">
        <f t="shared" si="16"/>
        <v>866</v>
      </c>
      <c r="H15" s="28">
        <f t="shared" si="16"/>
        <v>0</v>
      </c>
      <c r="I15" s="28">
        <f t="shared" si="16"/>
        <v>276</v>
      </c>
      <c r="J15" s="29">
        <f t="shared" si="16"/>
        <v>28</v>
      </c>
      <c r="K15" s="30">
        <f t="shared" si="2"/>
        <v>1049.0981220153901</v>
      </c>
      <c r="L15" s="31">
        <f t="shared" si="3"/>
        <v>308.04885894083975</v>
      </c>
      <c r="M15" s="31">
        <f t="shared" si="4"/>
        <v>0</v>
      </c>
      <c r="N15" s="31">
        <f t="shared" si="5"/>
        <v>5.773338721782807</v>
      </c>
      <c r="O15" s="31">
        <f t="shared" si="6"/>
        <v>378.15368627677384</v>
      </c>
      <c r="P15" s="31">
        <f t="shared" si="7"/>
        <v>357.12223807599366</v>
      </c>
      <c r="Q15" s="31">
        <f t="shared" si="8"/>
        <v>113.81724908657534</v>
      </c>
      <c r="R15" s="31">
        <f t="shared" si="9"/>
        <v>11.546677443565613</v>
      </c>
      <c r="T15" s="51">
        <f>T49+T57</f>
        <v>242494</v>
      </c>
      <c r="U15" s="34">
        <f t="shared" si="10"/>
        <v>1162.9153711019655</v>
      </c>
      <c r="W15" s="34">
        <f t="shared" si="12"/>
        <v>741.0492630745503</v>
      </c>
    </row>
    <row r="16" spans="1:23" ht="14.25" thickBot="1">
      <c r="A16" s="33" t="s">
        <v>20</v>
      </c>
      <c r="B16" s="28">
        <f aca="true" t="shared" si="17" ref="B16:J16">B113</f>
        <v>2868</v>
      </c>
      <c r="C16" s="28">
        <f t="shared" si="17"/>
        <v>829</v>
      </c>
      <c r="D16" s="28">
        <f t="shared" si="17"/>
        <v>4</v>
      </c>
      <c r="E16" s="28">
        <f t="shared" si="17"/>
        <v>0</v>
      </c>
      <c r="F16" s="28">
        <f>F113</f>
        <v>693</v>
      </c>
      <c r="G16" s="28">
        <f t="shared" si="17"/>
        <v>1342</v>
      </c>
      <c r="H16" s="28">
        <f>H113</f>
        <v>1011</v>
      </c>
      <c r="I16" s="28">
        <f t="shared" si="17"/>
        <v>239</v>
      </c>
      <c r="J16" s="29">
        <f t="shared" si="17"/>
        <v>4</v>
      </c>
      <c r="K16" s="30">
        <f t="shared" si="2"/>
        <v>2026.239376020008</v>
      </c>
      <c r="L16" s="31">
        <f t="shared" si="3"/>
        <v>585.6877415343747</v>
      </c>
      <c r="M16" s="31">
        <f t="shared" si="4"/>
        <v>2.825996340334739</v>
      </c>
      <c r="N16" s="31">
        <f t="shared" si="5"/>
        <v>0</v>
      </c>
      <c r="O16" s="31">
        <f t="shared" si="6"/>
        <v>489.6038659629936</v>
      </c>
      <c r="P16" s="31">
        <f t="shared" si="7"/>
        <v>948.1217721823051</v>
      </c>
      <c r="Q16" s="31">
        <f t="shared" si="8"/>
        <v>168.85328133500067</v>
      </c>
      <c r="R16" s="31">
        <f t="shared" si="9"/>
        <v>2.825996340334739</v>
      </c>
      <c r="T16" s="51">
        <f>T113</f>
        <v>141543</v>
      </c>
      <c r="U16" s="34">
        <f t="shared" si="10"/>
        <v>2195.0926573550087</v>
      </c>
      <c r="W16" s="34">
        <f t="shared" si="12"/>
        <v>1440.5516344856335</v>
      </c>
    </row>
    <row r="17" spans="1:23" ht="14.25" thickBot="1">
      <c r="A17" s="33" t="s">
        <v>21</v>
      </c>
      <c r="B17" s="28">
        <f aca="true" t="shared" si="18" ref="B17:J17">B74</f>
        <v>2843</v>
      </c>
      <c r="C17" s="28">
        <f t="shared" si="18"/>
        <v>606</v>
      </c>
      <c r="D17" s="28">
        <f t="shared" si="18"/>
        <v>6</v>
      </c>
      <c r="E17" s="28">
        <f t="shared" si="18"/>
        <v>26</v>
      </c>
      <c r="F17" s="28">
        <f>F74</f>
        <v>698</v>
      </c>
      <c r="G17" s="28">
        <f t="shared" si="18"/>
        <v>1507</v>
      </c>
      <c r="H17" s="28">
        <f>H74</f>
        <v>0</v>
      </c>
      <c r="I17" s="28">
        <f t="shared" si="18"/>
        <v>470</v>
      </c>
      <c r="J17" s="29">
        <f t="shared" si="18"/>
        <v>77</v>
      </c>
      <c r="K17" s="30">
        <f t="shared" si="2"/>
        <v>881.6023269587976</v>
      </c>
      <c r="L17" s="31">
        <f t="shared" si="3"/>
        <v>187.91804788499167</v>
      </c>
      <c r="M17" s="31">
        <f t="shared" si="4"/>
        <v>1.860574731534571</v>
      </c>
      <c r="N17" s="31">
        <f t="shared" si="5"/>
        <v>8.062490503316475</v>
      </c>
      <c r="O17" s="31">
        <f t="shared" si="6"/>
        <v>216.44686043518843</v>
      </c>
      <c r="P17" s="31">
        <f t="shared" si="7"/>
        <v>467.3143534037664</v>
      </c>
      <c r="Q17" s="31">
        <f t="shared" si="8"/>
        <v>145.74502063687473</v>
      </c>
      <c r="R17" s="31">
        <f t="shared" si="9"/>
        <v>23.877375721360327</v>
      </c>
      <c r="T17" s="51">
        <f>T74</f>
        <v>322481</v>
      </c>
      <c r="U17" s="34">
        <f t="shared" si="10"/>
        <v>1027.3473475956723</v>
      </c>
      <c r="W17" s="34">
        <f t="shared" si="12"/>
        <v>693.6842790738059</v>
      </c>
    </row>
    <row r="18" spans="1:23" ht="14.25" thickBot="1">
      <c r="A18" s="33" t="s">
        <v>120</v>
      </c>
      <c r="B18" s="28">
        <f>B64</f>
        <v>2365</v>
      </c>
      <c r="C18" s="28">
        <f aca="true" t="shared" si="19" ref="C18:J18">C64</f>
        <v>382</v>
      </c>
      <c r="D18" s="28">
        <f t="shared" si="19"/>
        <v>0</v>
      </c>
      <c r="E18" s="28">
        <f t="shared" si="19"/>
        <v>0</v>
      </c>
      <c r="F18" s="28">
        <f t="shared" si="19"/>
        <v>308</v>
      </c>
      <c r="G18" s="28">
        <f t="shared" si="19"/>
        <v>1675</v>
      </c>
      <c r="H18" s="28">
        <f t="shared" si="19"/>
        <v>0</v>
      </c>
      <c r="I18" s="28">
        <f t="shared" si="19"/>
        <v>262</v>
      </c>
      <c r="J18" s="29">
        <f t="shared" si="19"/>
        <v>37</v>
      </c>
      <c r="K18" s="30">
        <f t="shared" si="2"/>
        <v>843.8743287363295</v>
      </c>
      <c r="L18" s="30">
        <f>C18/T18*100000</f>
        <v>136.30443703056147</v>
      </c>
      <c r="M18" s="30">
        <f>D18/T18*100000</f>
        <v>0</v>
      </c>
      <c r="N18" s="30">
        <f>E18/T18*100000</f>
        <v>0</v>
      </c>
      <c r="O18" s="30">
        <f>F18/T18*100000</f>
        <v>109.899912579615</v>
      </c>
      <c r="P18" s="30">
        <f>G18/T18*100000</f>
        <v>597.669979126153</v>
      </c>
      <c r="Q18" s="30">
        <f>I18/T18*100000</f>
        <v>93.4862892722699</v>
      </c>
      <c r="R18" s="30">
        <f>J18/T18*100000</f>
        <v>13.20226222547323</v>
      </c>
      <c r="T18" s="51">
        <f>T64</f>
        <v>280255</v>
      </c>
      <c r="U18" s="34"/>
      <c r="W18" s="34">
        <f t="shared" si="12"/>
        <v>707.569891705768</v>
      </c>
    </row>
    <row r="19" spans="1:20" ht="14.25" thickBot="1">
      <c r="A19" s="26"/>
      <c r="B19" s="27"/>
      <c r="C19" s="27"/>
      <c r="D19" s="27"/>
      <c r="E19" s="27"/>
      <c r="F19" s="27"/>
      <c r="G19" s="27"/>
      <c r="H19" s="27"/>
      <c r="I19" s="28"/>
      <c r="J19" s="29"/>
      <c r="K19" s="30"/>
      <c r="L19" s="31"/>
      <c r="M19" s="31"/>
      <c r="N19" s="31"/>
      <c r="O19" s="31"/>
      <c r="P19" s="31"/>
      <c r="Q19" s="31"/>
      <c r="R19" s="31"/>
      <c r="T19" s="51"/>
    </row>
    <row r="20" spans="1:20" ht="14.25" thickBot="1">
      <c r="A20" s="32" t="s">
        <v>22</v>
      </c>
      <c r="B20" s="27"/>
      <c r="C20" s="27"/>
      <c r="D20" s="27"/>
      <c r="E20" s="27"/>
      <c r="F20" s="27"/>
      <c r="G20" s="27"/>
      <c r="H20" s="27"/>
      <c r="I20" s="28"/>
      <c r="J20" s="29"/>
      <c r="K20" s="30"/>
      <c r="L20" s="31"/>
      <c r="M20" s="31"/>
      <c r="N20" s="31"/>
      <c r="O20" s="31"/>
      <c r="P20" s="31"/>
      <c r="Q20" s="31"/>
      <c r="R20" s="31"/>
      <c r="T20" s="51"/>
    </row>
    <row r="21" spans="1:22" ht="14.25" thickBot="1">
      <c r="A21" s="36" t="s">
        <v>23</v>
      </c>
      <c r="B21" s="19">
        <f aca="true" t="shared" si="20" ref="B21:J21">SUM(B22:B27)</f>
        <v>9279</v>
      </c>
      <c r="C21" s="19">
        <f t="shared" si="20"/>
        <v>1587</v>
      </c>
      <c r="D21" s="19">
        <f t="shared" si="20"/>
        <v>6</v>
      </c>
      <c r="E21" s="19">
        <f t="shared" si="20"/>
        <v>150</v>
      </c>
      <c r="F21" s="19">
        <f>SUM(F22:F27)</f>
        <v>1197</v>
      </c>
      <c r="G21" s="19">
        <f t="shared" si="20"/>
        <v>6339</v>
      </c>
      <c r="H21" s="19">
        <f>SUM(H22:H27)</f>
        <v>203</v>
      </c>
      <c r="I21" s="20">
        <f t="shared" si="20"/>
        <v>758</v>
      </c>
      <c r="J21" s="21">
        <f t="shared" si="20"/>
        <v>26</v>
      </c>
      <c r="K21" s="37">
        <f aca="true" t="shared" si="21" ref="K21:K65">B21/T21*100000</f>
        <v>1003.8742036028686</v>
      </c>
      <c r="L21" s="24">
        <f aca="true" t="shared" si="22" ref="L21:L65">C21/T21*100000</f>
        <v>171.69397145357826</v>
      </c>
      <c r="M21" s="24">
        <f aca="true" t="shared" si="23" ref="M21:M65">D21/T21*100000</f>
        <v>0.649126546138292</v>
      </c>
      <c r="N21" s="24">
        <f aca="true" t="shared" si="24" ref="N21:N65">E21/T21*100000</f>
        <v>16.228163653457305</v>
      </c>
      <c r="O21" s="24">
        <f aca="true" t="shared" si="25" ref="O21:O65">F21/T21*100000</f>
        <v>129.5007459545893</v>
      </c>
      <c r="P21" s="24">
        <f aca="true" t="shared" si="26" ref="P21:P65">G21/T21*100000</f>
        <v>685.8021959951055</v>
      </c>
      <c r="Q21" s="24">
        <f aca="true" t="shared" si="27" ref="Q21:Q65">I21/T21*100000</f>
        <v>82.00632032880424</v>
      </c>
      <c r="R21" s="24">
        <f aca="true" t="shared" si="28" ref="R21:R65">J21/T21*100000</f>
        <v>2.812881699932599</v>
      </c>
      <c r="S21" s="25"/>
      <c r="T21" s="51">
        <f>SUM(T22:T27)</f>
        <v>924319</v>
      </c>
      <c r="U21" s="25"/>
      <c r="V21" s="25"/>
    </row>
    <row r="22" spans="1:20" ht="13.5">
      <c r="A22" s="33" t="s">
        <v>24</v>
      </c>
      <c r="B22" s="55">
        <v>4759</v>
      </c>
      <c r="C22" s="55">
        <v>884</v>
      </c>
      <c r="D22" s="55">
        <v>6</v>
      </c>
      <c r="E22" s="55">
        <v>150</v>
      </c>
      <c r="F22" s="55">
        <v>240</v>
      </c>
      <c r="G22" s="55">
        <v>3479</v>
      </c>
      <c r="H22" s="55">
        <v>0</v>
      </c>
      <c r="I22" s="28">
        <v>122</v>
      </c>
      <c r="J22" s="29"/>
      <c r="K22" s="30">
        <f t="shared" si="21"/>
        <v>2577.4898855592323</v>
      </c>
      <c r="L22" s="31">
        <f t="shared" si="22"/>
        <v>478.7772764938772</v>
      </c>
      <c r="M22" s="31">
        <f t="shared" si="23"/>
        <v>3.2496195237140983</v>
      </c>
      <c r="N22" s="31">
        <f t="shared" si="24"/>
        <v>81.24048809285246</v>
      </c>
      <c r="O22" s="31">
        <f t="shared" si="25"/>
        <v>129.98478094856392</v>
      </c>
      <c r="P22" s="31">
        <f t="shared" si="26"/>
        <v>1884.237720500225</v>
      </c>
      <c r="Q22" s="31">
        <f t="shared" si="27"/>
        <v>66.07559698218667</v>
      </c>
      <c r="R22" s="31">
        <f t="shared" si="28"/>
        <v>0</v>
      </c>
      <c r="T22" s="52">
        <v>184637</v>
      </c>
    </row>
    <row r="23" spans="1:20" ht="13.5">
      <c r="A23" s="33" t="s">
        <v>25</v>
      </c>
      <c r="B23" s="55">
        <v>607</v>
      </c>
      <c r="C23" s="55">
        <v>0</v>
      </c>
      <c r="D23" s="55">
        <v>0</v>
      </c>
      <c r="E23" s="55">
        <v>0</v>
      </c>
      <c r="F23" s="55">
        <v>131</v>
      </c>
      <c r="G23" s="55">
        <v>476</v>
      </c>
      <c r="H23" s="55">
        <v>0</v>
      </c>
      <c r="I23" s="28">
        <v>155</v>
      </c>
      <c r="J23" s="29"/>
      <c r="K23" s="30">
        <f t="shared" si="21"/>
        <v>334.0524357760803</v>
      </c>
      <c r="L23" s="31">
        <f t="shared" si="22"/>
        <v>0</v>
      </c>
      <c r="M23" s="31">
        <f t="shared" si="23"/>
        <v>0</v>
      </c>
      <c r="N23" s="31">
        <f t="shared" si="24"/>
        <v>0</v>
      </c>
      <c r="O23" s="31">
        <f t="shared" si="25"/>
        <v>72.0936887753979</v>
      </c>
      <c r="P23" s="31">
        <f t="shared" si="26"/>
        <v>261.9587470006824</v>
      </c>
      <c r="Q23" s="31">
        <f t="shared" si="27"/>
        <v>85.30169282585247</v>
      </c>
      <c r="R23" s="31">
        <f t="shared" si="28"/>
        <v>0</v>
      </c>
      <c r="T23" s="52">
        <v>181708</v>
      </c>
    </row>
    <row r="24" spans="1:20" ht="13.5">
      <c r="A24" s="33" t="s">
        <v>26</v>
      </c>
      <c r="B24" s="55">
        <v>917</v>
      </c>
      <c r="C24" s="55">
        <v>0</v>
      </c>
      <c r="D24" s="55">
        <v>0</v>
      </c>
      <c r="E24" s="55">
        <v>0</v>
      </c>
      <c r="F24" s="55">
        <v>208</v>
      </c>
      <c r="G24" s="55">
        <v>709</v>
      </c>
      <c r="H24" s="55">
        <v>0</v>
      </c>
      <c r="I24" s="28">
        <v>94</v>
      </c>
      <c r="J24" s="29"/>
      <c r="K24" s="30">
        <f t="shared" si="21"/>
        <v>612.6198349868057</v>
      </c>
      <c r="L24" s="31">
        <f t="shared" si="22"/>
        <v>0</v>
      </c>
      <c r="M24" s="31">
        <f t="shared" si="23"/>
        <v>0</v>
      </c>
      <c r="N24" s="31">
        <f t="shared" si="24"/>
        <v>0</v>
      </c>
      <c r="O24" s="31">
        <f t="shared" si="25"/>
        <v>138.95847947356114</v>
      </c>
      <c r="P24" s="31">
        <f t="shared" si="26"/>
        <v>473.6613555132445</v>
      </c>
      <c r="Q24" s="31">
        <f t="shared" si="27"/>
        <v>62.798543608243975</v>
      </c>
      <c r="R24" s="31">
        <f t="shared" si="28"/>
        <v>0</v>
      </c>
      <c r="T24" s="52">
        <v>149685</v>
      </c>
    </row>
    <row r="25" spans="1:20" ht="13.5">
      <c r="A25" s="33" t="s">
        <v>27</v>
      </c>
      <c r="B25" s="55">
        <v>1169</v>
      </c>
      <c r="C25" s="55">
        <v>130</v>
      </c>
      <c r="D25" s="55">
        <v>0</v>
      </c>
      <c r="E25" s="55">
        <v>0</v>
      </c>
      <c r="F25" s="55">
        <v>450</v>
      </c>
      <c r="G25" s="55">
        <v>589</v>
      </c>
      <c r="H25" s="55">
        <v>0</v>
      </c>
      <c r="I25" s="28">
        <v>154</v>
      </c>
      <c r="J25" s="29"/>
      <c r="K25" s="30">
        <f t="shared" si="21"/>
        <v>779.8636406089474</v>
      </c>
      <c r="L25" s="31">
        <f t="shared" si="22"/>
        <v>86.72564010193598</v>
      </c>
      <c r="M25" s="31">
        <f t="shared" si="23"/>
        <v>0</v>
      </c>
      <c r="N25" s="31">
        <f t="shared" si="24"/>
        <v>0</v>
      </c>
      <c r="O25" s="31">
        <f t="shared" si="25"/>
        <v>300.2041388143938</v>
      </c>
      <c r="P25" s="31">
        <f t="shared" si="26"/>
        <v>392.9338616926176</v>
      </c>
      <c r="Q25" s="31">
        <f t="shared" si="27"/>
        <v>102.73652750537032</v>
      </c>
      <c r="R25" s="31">
        <f t="shared" si="28"/>
        <v>0</v>
      </c>
      <c r="T25" s="52">
        <v>149898</v>
      </c>
    </row>
    <row r="26" spans="1:20" ht="13.5">
      <c r="A26" s="33" t="s">
        <v>28</v>
      </c>
      <c r="B26" s="55">
        <v>1140</v>
      </c>
      <c r="C26" s="55">
        <v>523</v>
      </c>
      <c r="D26" s="55">
        <v>0</v>
      </c>
      <c r="E26" s="55">
        <v>0</v>
      </c>
      <c r="F26" s="55">
        <v>137</v>
      </c>
      <c r="G26" s="55">
        <v>480</v>
      </c>
      <c r="H26" s="55">
        <v>203</v>
      </c>
      <c r="I26" s="28">
        <v>151</v>
      </c>
      <c r="J26" s="29">
        <v>12</v>
      </c>
      <c r="K26" s="30">
        <f t="shared" si="21"/>
        <v>1010.1905183872398</v>
      </c>
      <c r="L26" s="31">
        <f t="shared" si="22"/>
        <v>463.44705361098806</v>
      </c>
      <c r="M26" s="31">
        <f t="shared" si="23"/>
        <v>0</v>
      </c>
      <c r="N26" s="31">
        <f t="shared" si="24"/>
        <v>0</v>
      </c>
      <c r="O26" s="31">
        <f t="shared" si="25"/>
        <v>121.40008861320337</v>
      </c>
      <c r="P26" s="31">
        <f t="shared" si="26"/>
        <v>425.3433761630483</v>
      </c>
      <c r="Q26" s="31">
        <f t="shared" si="27"/>
        <v>133.8059370846256</v>
      </c>
      <c r="R26" s="31">
        <f t="shared" si="28"/>
        <v>10.633584404076208</v>
      </c>
      <c r="T26" s="52">
        <v>112850</v>
      </c>
    </row>
    <row r="27" spans="1:20" ht="14.25" thickBot="1">
      <c r="A27" s="33" t="s">
        <v>29</v>
      </c>
      <c r="B27" s="55">
        <v>687</v>
      </c>
      <c r="C27" s="55">
        <v>50</v>
      </c>
      <c r="D27" s="55">
        <v>0</v>
      </c>
      <c r="E27" s="55">
        <v>0</v>
      </c>
      <c r="F27" s="55">
        <v>31</v>
      </c>
      <c r="G27" s="55">
        <v>606</v>
      </c>
      <c r="H27" s="55">
        <v>0</v>
      </c>
      <c r="I27" s="28">
        <v>82</v>
      </c>
      <c r="J27" s="29">
        <v>14</v>
      </c>
      <c r="K27" s="30">
        <f t="shared" si="21"/>
        <v>472.0319360180292</v>
      </c>
      <c r="L27" s="31">
        <f t="shared" si="22"/>
        <v>34.35458049621756</v>
      </c>
      <c r="M27" s="31">
        <f t="shared" si="23"/>
        <v>0</v>
      </c>
      <c r="N27" s="31">
        <f t="shared" si="24"/>
        <v>0</v>
      </c>
      <c r="O27" s="31">
        <f t="shared" si="25"/>
        <v>21.29983990765489</v>
      </c>
      <c r="P27" s="31">
        <f t="shared" si="26"/>
        <v>416.37751561415683</v>
      </c>
      <c r="Q27" s="31">
        <f t="shared" si="27"/>
        <v>56.3415120137968</v>
      </c>
      <c r="R27" s="31">
        <f t="shared" si="28"/>
        <v>9.619282538940917</v>
      </c>
      <c r="T27" s="52">
        <v>145541</v>
      </c>
    </row>
    <row r="28" spans="1:22" ht="14.25" thickBot="1">
      <c r="A28" s="36" t="s">
        <v>115</v>
      </c>
      <c r="B28" s="56">
        <f>SUM(B29:B29)</f>
        <v>4210</v>
      </c>
      <c r="C28" s="56">
        <f aca="true" t="shared" si="29" ref="C28:J28">SUM(C29:C29)</f>
        <v>1335</v>
      </c>
      <c r="D28" s="56">
        <f t="shared" si="29"/>
        <v>4</v>
      </c>
      <c r="E28" s="56">
        <f t="shared" si="29"/>
        <v>0</v>
      </c>
      <c r="F28" s="56">
        <f t="shared" si="29"/>
        <v>345</v>
      </c>
      <c r="G28" s="56">
        <f t="shared" si="29"/>
        <v>2526</v>
      </c>
      <c r="H28" s="56">
        <f t="shared" si="29"/>
        <v>0</v>
      </c>
      <c r="I28" s="19">
        <f t="shared" si="29"/>
        <v>288</v>
      </c>
      <c r="J28" s="21">
        <f t="shared" si="29"/>
        <v>8</v>
      </c>
      <c r="K28" s="37">
        <f t="shared" si="21"/>
        <v>738.810357384155</v>
      </c>
      <c r="L28" s="24">
        <f t="shared" si="22"/>
        <v>234.27834373108007</v>
      </c>
      <c r="M28" s="24">
        <f t="shared" si="23"/>
        <v>0.7019575842129739</v>
      </c>
      <c r="N28" s="24">
        <f t="shared" si="24"/>
        <v>0</v>
      </c>
      <c r="O28" s="24">
        <f t="shared" si="25"/>
        <v>60.543841638369</v>
      </c>
      <c r="P28" s="24">
        <f t="shared" si="26"/>
        <v>443.28621443049303</v>
      </c>
      <c r="Q28" s="24">
        <f t="shared" si="27"/>
        <v>50.54094606333412</v>
      </c>
      <c r="R28" s="24">
        <f t="shared" si="28"/>
        <v>1.4039151684259479</v>
      </c>
      <c r="S28" s="25"/>
      <c r="T28" s="51">
        <f>SUM(T29:T29)</f>
        <v>569835</v>
      </c>
      <c r="U28" s="25"/>
      <c r="V28" s="25"/>
    </row>
    <row r="29" spans="1:20" ht="14.25" thickBot="1">
      <c r="A29" s="33" t="s">
        <v>66</v>
      </c>
      <c r="B29" s="55">
        <v>4210</v>
      </c>
      <c r="C29" s="55">
        <v>1335</v>
      </c>
      <c r="D29" s="55">
        <v>4</v>
      </c>
      <c r="E29" s="55">
        <v>0</v>
      </c>
      <c r="F29" s="55">
        <v>345</v>
      </c>
      <c r="G29" s="55">
        <v>2526</v>
      </c>
      <c r="H29" s="55">
        <v>0</v>
      </c>
      <c r="I29" s="28">
        <v>288</v>
      </c>
      <c r="J29" s="29">
        <v>8</v>
      </c>
      <c r="K29" s="30">
        <f t="shared" si="21"/>
        <v>738.810357384155</v>
      </c>
      <c r="L29" s="31">
        <f t="shared" si="22"/>
        <v>234.27834373108007</v>
      </c>
      <c r="M29" s="31">
        <f t="shared" si="23"/>
        <v>0.7019575842129739</v>
      </c>
      <c r="N29" s="31">
        <f t="shared" si="24"/>
        <v>0</v>
      </c>
      <c r="O29" s="31">
        <f t="shared" si="25"/>
        <v>60.543841638369</v>
      </c>
      <c r="P29" s="31">
        <f t="shared" si="26"/>
        <v>443.28621443049303</v>
      </c>
      <c r="Q29" s="31">
        <f t="shared" si="27"/>
        <v>50.54094606333412</v>
      </c>
      <c r="R29" s="31">
        <f t="shared" si="28"/>
        <v>1.4039151684259479</v>
      </c>
      <c r="T29" s="52">
        <v>569835</v>
      </c>
    </row>
    <row r="30" spans="1:22" ht="14.25" thickBot="1">
      <c r="A30" s="36" t="s">
        <v>30</v>
      </c>
      <c r="B30" s="56">
        <f aca="true" t="shared" si="30" ref="B30:J30">SUM(B31:B32)</f>
        <v>4643</v>
      </c>
      <c r="C30" s="56">
        <f t="shared" si="30"/>
        <v>1017</v>
      </c>
      <c r="D30" s="56">
        <f t="shared" si="30"/>
        <v>4</v>
      </c>
      <c r="E30" s="56">
        <f t="shared" si="30"/>
        <v>88</v>
      </c>
      <c r="F30" s="56">
        <f>SUM(F31:F32)</f>
        <v>214</v>
      </c>
      <c r="G30" s="56">
        <f t="shared" si="30"/>
        <v>3320</v>
      </c>
      <c r="H30" s="56">
        <f>SUM(H31:H32)</f>
        <v>0</v>
      </c>
      <c r="I30" s="20">
        <f t="shared" si="30"/>
        <v>345</v>
      </c>
      <c r="J30" s="21">
        <f t="shared" si="30"/>
        <v>11</v>
      </c>
      <c r="K30" s="37">
        <f t="shared" si="21"/>
        <v>746.5854529199322</v>
      </c>
      <c r="L30" s="24">
        <f t="shared" si="22"/>
        <v>163.5316402368234</v>
      </c>
      <c r="M30" s="24">
        <f t="shared" si="23"/>
        <v>0.6431922919835729</v>
      </c>
      <c r="N30" s="24">
        <f t="shared" si="24"/>
        <v>14.150230423638604</v>
      </c>
      <c r="O30" s="24">
        <f t="shared" si="25"/>
        <v>34.410787621121145</v>
      </c>
      <c r="P30" s="24">
        <f t="shared" si="26"/>
        <v>533.8496023463655</v>
      </c>
      <c r="Q30" s="24">
        <f t="shared" si="27"/>
        <v>55.475335183583155</v>
      </c>
      <c r="R30" s="24">
        <f t="shared" si="28"/>
        <v>1.7687788029548255</v>
      </c>
      <c r="S30" s="25"/>
      <c r="T30" s="51">
        <f>SUM(T31:T32)</f>
        <v>621898</v>
      </c>
      <c r="U30" s="25"/>
      <c r="V30" s="25"/>
    </row>
    <row r="31" spans="1:20" ht="13.5">
      <c r="A31" s="33" t="s">
        <v>31</v>
      </c>
      <c r="B31" s="55">
        <v>3510</v>
      </c>
      <c r="C31" s="55">
        <v>1017</v>
      </c>
      <c r="D31" s="55">
        <v>0</v>
      </c>
      <c r="E31" s="55">
        <v>88</v>
      </c>
      <c r="F31" s="55">
        <v>168</v>
      </c>
      <c r="G31" s="55">
        <v>2237</v>
      </c>
      <c r="H31" s="55">
        <v>0</v>
      </c>
      <c r="I31" s="28">
        <v>250</v>
      </c>
      <c r="J31" s="29">
        <v>11</v>
      </c>
      <c r="K31" s="30">
        <f t="shared" si="21"/>
        <v>752.2374241333197</v>
      </c>
      <c r="L31" s="31">
        <f t="shared" si="22"/>
        <v>217.95597160785928</v>
      </c>
      <c r="M31" s="31">
        <f t="shared" si="23"/>
        <v>0</v>
      </c>
      <c r="N31" s="31">
        <f t="shared" si="24"/>
        <v>18.85951376744505</v>
      </c>
      <c r="O31" s="31">
        <f t="shared" si="25"/>
        <v>36.00452628330419</v>
      </c>
      <c r="P31" s="31">
        <f t="shared" si="26"/>
        <v>479.4174124747111</v>
      </c>
      <c r="Q31" s="31">
        <f t="shared" si="27"/>
        <v>53.5781641120598</v>
      </c>
      <c r="R31" s="31">
        <f t="shared" si="28"/>
        <v>2.3574392209306314</v>
      </c>
      <c r="T31" s="52">
        <v>466608</v>
      </c>
    </row>
    <row r="32" spans="1:20" ht="14.25" thickBot="1">
      <c r="A32" s="33" t="s">
        <v>32</v>
      </c>
      <c r="B32" s="55">
        <v>1133</v>
      </c>
      <c r="C32" s="55">
        <v>0</v>
      </c>
      <c r="D32" s="55">
        <v>4</v>
      </c>
      <c r="E32" s="55">
        <v>0</v>
      </c>
      <c r="F32" s="55">
        <v>46</v>
      </c>
      <c r="G32" s="55">
        <v>1083</v>
      </c>
      <c r="H32" s="55">
        <v>0</v>
      </c>
      <c r="I32" s="28">
        <v>95</v>
      </c>
      <c r="J32" s="29"/>
      <c r="K32" s="30">
        <f t="shared" si="21"/>
        <v>729.6026788589091</v>
      </c>
      <c r="L32" s="31">
        <f t="shared" si="22"/>
        <v>0</v>
      </c>
      <c r="M32" s="31">
        <f t="shared" si="23"/>
        <v>2.575825874170906</v>
      </c>
      <c r="N32" s="31">
        <f t="shared" si="24"/>
        <v>0</v>
      </c>
      <c r="O32" s="31">
        <f t="shared" si="25"/>
        <v>29.62199755296542</v>
      </c>
      <c r="P32" s="31">
        <f t="shared" si="26"/>
        <v>697.4048554317728</v>
      </c>
      <c r="Q32" s="31">
        <f t="shared" si="27"/>
        <v>61.17586451155902</v>
      </c>
      <c r="R32" s="31">
        <f t="shared" si="28"/>
        <v>0</v>
      </c>
      <c r="T32" s="52">
        <v>155290</v>
      </c>
    </row>
    <row r="33" spans="1:22" ht="14.25" thickBot="1">
      <c r="A33" s="36" t="s">
        <v>33</v>
      </c>
      <c r="B33" s="56">
        <f aca="true" t="shared" si="31" ref="B33:J33">SUM(B34)</f>
        <v>3136</v>
      </c>
      <c r="C33" s="56">
        <f t="shared" si="31"/>
        <v>370</v>
      </c>
      <c r="D33" s="56">
        <f t="shared" si="31"/>
        <v>8</v>
      </c>
      <c r="E33" s="56">
        <f t="shared" si="31"/>
        <v>0</v>
      </c>
      <c r="F33" s="56">
        <f t="shared" si="31"/>
        <v>428</v>
      </c>
      <c r="G33" s="56">
        <f t="shared" si="31"/>
        <v>2330</v>
      </c>
      <c r="H33" s="56">
        <f t="shared" si="31"/>
        <v>0</v>
      </c>
      <c r="I33" s="20">
        <f t="shared" si="31"/>
        <v>178</v>
      </c>
      <c r="J33" s="21">
        <f t="shared" si="31"/>
        <v>54</v>
      </c>
      <c r="K33" s="37">
        <f t="shared" si="21"/>
        <v>663.5927538041259</v>
      </c>
      <c r="L33" s="24">
        <f t="shared" si="22"/>
        <v>78.29378791694087</v>
      </c>
      <c r="M33" s="24">
        <f t="shared" si="23"/>
        <v>1.6928386576635863</v>
      </c>
      <c r="N33" s="24">
        <f t="shared" si="24"/>
        <v>0</v>
      </c>
      <c r="O33" s="24">
        <f t="shared" si="25"/>
        <v>90.56686818500187</v>
      </c>
      <c r="P33" s="24">
        <f t="shared" si="26"/>
        <v>493.03925904451955</v>
      </c>
      <c r="Q33" s="24">
        <f t="shared" si="27"/>
        <v>37.665660133014796</v>
      </c>
      <c r="R33" s="24">
        <f t="shared" si="28"/>
        <v>11.426660939229208</v>
      </c>
      <c r="S33" s="25"/>
      <c r="T33" s="51">
        <f>SUM(T34)</f>
        <v>472579</v>
      </c>
      <c r="U33" s="25"/>
      <c r="V33" s="25"/>
    </row>
    <row r="34" spans="1:20" ht="14.25" thickBot="1">
      <c r="A34" s="33" t="s">
        <v>34</v>
      </c>
      <c r="B34" s="55">
        <v>3136</v>
      </c>
      <c r="C34" s="55">
        <v>370</v>
      </c>
      <c r="D34" s="55">
        <v>8</v>
      </c>
      <c r="E34" s="55">
        <v>0</v>
      </c>
      <c r="F34" s="55">
        <v>428</v>
      </c>
      <c r="G34" s="55">
        <v>2330</v>
      </c>
      <c r="H34" s="55">
        <v>0</v>
      </c>
      <c r="I34" s="28">
        <v>178</v>
      </c>
      <c r="J34" s="29">
        <v>54</v>
      </c>
      <c r="K34" s="30">
        <f t="shared" si="21"/>
        <v>663.5927538041259</v>
      </c>
      <c r="L34" s="31">
        <f t="shared" si="22"/>
        <v>78.29378791694087</v>
      </c>
      <c r="M34" s="31">
        <f t="shared" si="23"/>
        <v>1.6928386576635863</v>
      </c>
      <c r="N34" s="31">
        <f t="shared" si="24"/>
        <v>0</v>
      </c>
      <c r="O34" s="31">
        <f t="shared" si="25"/>
        <v>90.56686818500187</v>
      </c>
      <c r="P34" s="31">
        <f t="shared" si="26"/>
        <v>493.03925904451955</v>
      </c>
      <c r="Q34" s="31">
        <f t="shared" si="27"/>
        <v>37.665660133014796</v>
      </c>
      <c r="R34" s="31">
        <f t="shared" si="28"/>
        <v>11.426660939229208</v>
      </c>
      <c r="T34" s="52">
        <v>472579</v>
      </c>
    </row>
    <row r="35" spans="1:22" ht="14.25" thickBot="1">
      <c r="A35" s="36" t="s">
        <v>35</v>
      </c>
      <c r="B35" s="56">
        <f aca="true" t="shared" si="32" ref="B35:J35">SUM(B36:B36)</f>
        <v>1591</v>
      </c>
      <c r="C35" s="56">
        <f t="shared" si="32"/>
        <v>769</v>
      </c>
      <c r="D35" s="56">
        <f t="shared" si="32"/>
        <v>0</v>
      </c>
      <c r="E35" s="56">
        <f t="shared" si="32"/>
        <v>0</v>
      </c>
      <c r="F35" s="56">
        <f t="shared" si="32"/>
        <v>146</v>
      </c>
      <c r="G35" s="56">
        <f t="shared" si="32"/>
        <v>676</v>
      </c>
      <c r="H35" s="56">
        <f t="shared" si="32"/>
        <v>0</v>
      </c>
      <c r="I35" s="20">
        <f t="shared" si="32"/>
        <v>118</v>
      </c>
      <c r="J35" s="21">
        <f t="shared" si="32"/>
        <v>0</v>
      </c>
      <c r="K35" s="37">
        <f t="shared" si="21"/>
        <v>1051.9703782068236</v>
      </c>
      <c r="L35" s="24">
        <f t="shared" si="22"/>
        <v>508.4633694789738</v>
      </c>
      <c r="M35" s="24">
        <f t="shared" si="23"/>
        <v>0</v>
      </c>
      <c r="N35" s="24">
        <f t="shared" si="24"/>
        <v>0</v>
      </c>
      <c r="O35" s="24">
        <f t="shared" si="25"/>
        <v>96.53530811954509</v>
      </c>
      <c r="P35" s="24">
        <f t="shared" si="26"/>
        <v>446.97170060830473</v>
      </c>
      <c r="Q35" s="24">
        <f t="shared" si="27"/>
        <v>78.02168738428986</v>
      </c>
      <c r="R35" s="24">
        <f t="shared" si="28"/>
        <v>0</v>
      </c>
      <c r="S35" s="25"/>
      <c r="T35" s="51">
        <f>SUM(T36:T36)</f>
        <v>151240</v>
      </c>
      <c r="U35" s="25"/>
      <c r="V35" s="25"/>
    </row>
    <row r="36" spans="1:20" ht="14.25" thickBot="1">
      <c r="A36" s="33" t="s">
        <v>36</v>
      </c>
      <c r="B36" s="55">
        <v>1591</v>
      </c>
      <c r="C36" s="55">
        <v>769</v>
      </c>
      <c r="D36" s="55">
        <v>0</v>
      </c>
      <c r="E36" s="55">
        <v>0</v>
      </c>
      <c r="F36" s="55">
        <v>146</v>
      </c>
      <c r="G36" s="55">
        <v>676</v>
      </c>
      <c r="H36" s="55">
        <v>0</v>
      </c>
      <c r="I36" s="28">
        <v>118</v>
      </c>
      <c r="J36" s="29"/>
      <c r="K36" s="30">
        <f t="shared" si="21"/>
        <v>1051.9703782068236</v>
      </c>
      <c r="L36" s="31">
        <f t="shared" si="22"/>
        <v>508.4633694789738</v>
      </c>
      <c r="M36" s="31">
        <f t="shared" si="23"/>
        <v>0</v>
      </c>
      <c r="N36" s="31">
        <f t="shared" si="24"/>
        <v>0</v>
      </c>
      <c r="O36" s="31">
        <f t="shared" si="25"/>
        <v>96.53530811954509</v>
      </c>
      <c r="P36" s="31">
        <f t="shared" si="26"/>
        <v>446.97170060830473</v>
      </c>
      <c r="Q36" s="31">
        <f t="shared" si="27"/>
        <v>78.02168738428986</v>
      </c>
      <c r="R36" s="31">
        <f t="shared" si="28"/>
        <v>0</v>
      </c>
      <c r="T36" s="52">
        <v>151240</v>
      </c>
    </row>
    <row r="37" spans="1:22" ht="14.25" thickBot="1">
      <c r="A37" s="36" t="s">
        <v>116</v>
      </c>
      <c r="B37" s="56">
        <f aca="true" t="shared" si="33" ref="B37:J37">SUM(B38:B48)</f>
        <v>5725</v>
      </c>
      <c r="C37" s="56">
        <f t="shared" si="33"/>
        <v>1192</v>
      </c>
      <c r="D37" s="56">
        <f t="shared" si="33"/>
        <v>7</v>
      </c>
      <c r="E37" s="56">
        <f t="shared" si="33"/>
        <v>47</v>
      </c>
      <c r="F37" s="56">
        <f>SUM(F38:F48)</f>
        <v>1126</v>
      </c>
      <c r="G37" s="56">
        <f t="shared" si="33"/>
        <v>3353</v>
      </c>
      <c r="H37" s="56">
        <f>SUM(H38:H48)</f>
        <v>0</v>
      </c>
      <c r="I37" s="20">
        <f t="shared" si="33"/>
        <v>536</v>
      </c>
      <c r="J37" s="21">
        <f t="shared" si="33"/>
        <v>23</v>
      </c>
      <c r="K37" s="37">
        <f t="shared" si="21"/>
        <v>862.5794213410436</v>
      </c>
      <c r="L37" s="24">
        <f t="shared" si="22"/>
        <v>179.59732231240594</v>
      </c>
      <c r="M37" s="24">
        <f t="shared" si="23"/>
        <v>1.0546822619017127</v>
      </c>
      <c r="N37" s="24">
        <f t="shared" si="24"/>
        <v>7.081438044197213</v>
      </c>
      <c r="O37" s="24">
        <f t="shared" si="25"/>
        <v>169.65317527161835</v>
      </c>
      <c r="P37" s="24">
        <f t="shared" si="26"/>
        <v>505.19280345092034</v>
      </c>
      <c r="Q37" s="24">
        <f t="shared" si="27"/>
        <v>80.7585274827597</v>
      </c>
      <c r="R37" s="24">
        <f t="shared" si="28"/>
        <v>3.4653845748199132</v>
      </c>
      <c r="S37" s="25"/>
      <c r="T37" s="51">
        <f>SUM(T38:T48)</f>
        <v>663707</v>
      </c>
      <c r="U37" s="25"/>
      <c r="V37" s="25"/>
    </row>
    <row r="38" spans="1:20" ht="13.5">
      <c r="A38" s="33" t="s">
        <v>37</v>
      </c>
      <c r="B38" s="55">
        <v>1766</v>
      </c>
      <c r="C38" s="55">
        <v>677</v>
      </c>
      <c r="D38" s="55">
        <v>7</v>
      </c>
      <c r="E38" s="55">
        <v>0</v>
      </c>
      <c r="F38" s="55">
        <v>240</v>
      </c>
      <c r="G38" s="55">
        <v>842</v>
      </c>
      <c r="H38" s="55">
        <v>0</v>
      </c>
      <c r="I38" s="28">
        <v>94</v>
      </c>
      <c r="J38" s="29"/>
      <c r="K38" s="30">
        <f t="shared" si="21"/>
        <v>1753.427921800689</v>
      </c>
      <c r="L38" s="31">
        <f t="shared" si="22"/>
        <v>672.1804660583615</v>
      </c>
      <c r="M38" s="31">
        <f t="shared" si="23"/>
        <v>6.950167300455733</v>
      </c>
      <c r="N38" s="31">
        <f t="shared" si="24"/>
        <v>0</v>
      </c>
      <c r="O38" s="31">
        <f t="shared" si="25"/>
        <v>238.29145030133938</v>
      </c>
      <c r="P38" s="31">
        <f t="shared" si="26"/>
        <v>836.0058381405324</v>
      </c>
      <c r="Q38" s="31">
        <f t="shared" si="27"/>
        <v>93.33081803469126</v>
      </c>
      <c r="R38" s="31">
        <f t="shared" si="28"/>
        <v>0</v>
      </c>
      <c r="T38" s="52">
        <v>100717</v>
      </c>
    </row>
    <row r="39" spans="1:20" ht="13.5">
      <c r="A39" s="33" t="s">
        <v>38</v>
      </c>
      <c r="B39" s="55">
        <v>926</v>
      </c>
      <c r="C39" s="55">
        <v>0</v>
      </c>
      <c r="D39" s="55">
        <v>0</v>
      </c>
      <c r="E39" s="55">
        <v>47</v>
      </c>
      <c r="F39" s="55">
        <v>150</v>
      </c>
      <c r="G39" s="55">
        <v>729</v>
      </c>
      <c r="H39" s="55">
        <v>0</v>
      </c>
      <c r="I39" s="28">
        <v>165</v>
      </c>
      <c r="J39" s="29"/>
      <c r="K39" s="30">
        <f t="shared" si="21"/>
        <v>540.7425574903939</v>
      </c>
      <c r="L39" s="31">
        <f t="shared" si="22"/>
        <v>0</v>
      </c>
      <c r="M39" s="31">
        <f t="shared" si="23"/>
        <v>0</v>
      </c>
      <c r="N39" s="31">
        <f t="shared" si="24"/>
        <v>27.44589654648868</v>
      </c>
      <c r="O39" s="31">
        <f t="shared" si="25"/>
        <v>87.59328685049577</v>
      </c>
      <c r="P39" s="31">
        <f t="shared" si="26"/>
        <v>425.7033740934095</v>
      </c>
      <c r="Q39" s="31">
        <f t="shared" si="27"/>
        <v>96.35261553554535</v>
      </c>
      <c r="R39" s="31">
        <f t="shared" si="28"/>
        <v>0</v>
      </c>
      <c r="T39" s="52">
        <v>171246</v>
      </c>
    </row>
    <row r="40" spans="1:20" ht="13.5">
      <c r="A40" s="33" t="s">
        <v>39</v>
      </c>
      <c r="B40" s="55">
        <v>734</v>
      </c>
      <c r="C40" s="55">
        <v>0</v>
      </c>
      <c r="D40" s="55">
        <v>0</v>
      </c>
      <c r="E40" s="55">
        <v>0</v>
      </c>
      <c r="F40" s="55">
        <v>76</v>
      </c>
      <c r="G40" s="55">
        <v>658</v>
      </c>
      <c r="H40" s="55">
        <v>0</v>
      </c>
      <c r="I40" s="28">
        <v>73</v>
      </c>
      <c r="J40" s="29">
        <v>5</v>
      </c>
      <c r="K40" s="30">
        <f t="shared" si="21"/>
        <v>865.8723605048956</v>
      </c>
      <c r="L40" s="31">
        <f t="shared" si="22"/>
        <v>0</v>
      </c>
      <c r="M40" s="31">
        <f t="shared" si="23"/>
        <v>0</v>
      </c>
      <c r="N40" s="31">
        <f t="shared" si="24"/>
        <v>0</v>
      </c>
      <c r="O40" s="31">
        <f t="shared" si="25"/>
        <v>89.65435885336794</v>
      </c>
      <c r="P40" s="31">
        <f t="shared" si="26"/>
        <v>776.2180016515276</v>
      </c>
      <c r="Q40" s="31">
        <f t="shared" si="27"/>
        <v>86.11537100389289</v>
      </c>
      <c r="R40" s="31">
        <f t="shared" si="28"/>
        <v>5.898313082458417</v>
      </c>
      <c r="T40" s="52">
        <v>84770</v>
      </c>
    </row>
    <row r="41" spans="1:20" ht="13.5">
      <c r="A41" s="33" t="s">
        <v>40</v>
      </c>
      <c r="B41" s="55">
        <v>559</v>
      </c>
      <c r="C41" s="55">
        <v>180</v>
      </c>
      <c r="D41" s="55">
        <v>0</v>
      </c>
      <c r="E41" s="55">
        <v>0</v>
      </c>
      <c r="F41" s="55">
        <v>190</v>
      </c>
      <c r="G41" s="55">
        <v>189</v>
      </c>
      <c r="H41" s="55">
        <v>0</v>
      </c>
      <c r="I41" s="28">
        <v>33</v>
      </c>
      <c r="J41" s="29">
        <v>18</v>
      </c>
      <c r="K41" s="30">
        <f t="shared" si="21"/>
        <v>738.0999537862283</v>
      </c>
      <c r="L41" s="31">
        <f t="shared" si="22"/>
        <v>237.67082590612003</v>
      </c>
      <c r="M41" s="31">
        <f t="shared" si="23"/>
        <v>0</v>
      </c>
      <c r="N41" s="31">
        <f t="shared" si="24"/>
        <v>0</v>
      </c>
      <c r="O41" s="31">
        <f t="shared" si="25"/>
        <v>250.87476067868226</v>
      </c>
      <c r="P41" s="31">
        <f t="shared" si="26"/>
        <v>249.55436720142603</v>
      </c>
      <c r="Q41" s="31">
        <f t="shared" si="27"/>
        <v>43.57298474945534</v>
      </c>
      <c r="R41" s="31">
        <f t="shared" si="28"/>
        <v>23.767082590612002</v>
      </c>
      <c r="T41" s="52">
        <v>75735</v>
      </c>
    </row>
    <row r="42" spans="1:20" ht="13.5">
      <c r="A42" s="33" t="s">
        <v>41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28">
        <v>28</v>
      </c>
      <c r="J42" s="29"/>
      <c r="K42" s="30">
        <f t="shared" si="21"/>
        <v>0</v>
      </c>
      <c r="L42" s="31">
        <f t="shared" si="22"/>
        <v>0</v>
      </c>
      <c r="M42" s="31">
        <f t="shared" si="23"/>
        <v>0</v>
      </c>
      <c r="N42" s="31">
        <f t="shared" si="24"/>
        <v>0</v>
      </c>
      <c r="O42" s="31">
        <f t="shared" si="25"/>
        <v>0</v>
      </c>
      <c r="P42" s="31">
        <f t="shared" si="26"/>
        <v>0</v>
      </c>
      <c r="Q42" s="31">
        <f t="shared" si="27"/>
        <v>46.62004662004662</v>
      </c>
      <c r="R42" s="31">
        <f t="shared" si="28"/>
        <v>0</v>
      </c>
      <c r="T42" s="52">
        <v>60060</v>
      </c>
    </row>
    <row r="43" spans="1:20" ht="13.5">
      <c r="A43" s="33" t="s">
        <v>42</v>
      </c>
      <c r="B43" s="55">
        <v>353</v>
      </c>
      <c r="C43" s="55">
        <v>0</v>
      </c>
      <c r="D43" s="55">
        <v>0</v>
      </c>
      <c r="E43" s="55">
        <v>0</v>
      </c>
      <c r="F43" s="55">
        <v>141</v>
      </c>
      <c r="G43" s="55">
        <v>212</v>
      </c>
      <c r="H43" s="55">
        <v>0</v>
      </c>
      <c r="I43" s="28">
        <v>46</v>
      </c>
      <c r="J43" s="29"/>
      <c r="K43" s="30">
        <f t="shared" si="21"/>
        <v>665.9749080275445</v>
      </c>
      <c r="L43" s="31">
        <f t="shared" si="22"/>
        <v>0</v>
      </c>
      <c r="M43" s="31">
        <f t="shared" si="23"/>
        <v>0</v>
      </c>
      <c r="N43" s="31">
        <f t="shared" si="24"/>
        <v>0</v>
      </c>
      <c r="O43" s="31">
        <f t="shared" si="25"/>
        <v>266.0126403169512</v>
      </c>
      <c r="P43" s="31">
        <f t="shared" si="26"/>
        <v>399.9622677105933</v>
      </c>
      <c r="Q43" s="31">
        <f t="shared" si="27"/>
        <v>86.78426563531742</v>
      </c>
      <c r="R43" s="31">
        <f t="shared" si="28"/>
        <v>0</v>
      </c>
      <c r="T43" s="52">
        <v>53005</v>
      </c>
    </row>
    <row r="44" spans="1:20" ht="13.5">
      <c r="A44" s="33" t="s">
        <v>113</v>
      </c>
      <c r="B44" s="55">
        <v>384</v>
      </c>
      <c r="C44" s="55">
        <v>0</v>
      </c>
      <c r="D44" s="55">
        <v>0</v>
      </c>
      <c r="E44" s="55">
        <v>0</v>
      </c>
      <c r="F44" s="55">
        <v>329</v>
      </c>
      <c r="G44" s="55">
        <v>55</v>
      </c>
      <c r="H44" s="55">
        <v>0</v>
      </c>
      <c r="I44" s="28">
        <v>79</v>
      </c>
      <c r="J44" s="29"/>
      <c r="K44" s="30">
        <f t="shared" si="21"/>
        <v>747.518006618649</v>
      </c>
      <c r="L44" s="31">
        <f t="shared" si="22"/>
        <v>0</v>
      </c>
      <c r="M44" s="31">
        <f t="shared" si="23"/>
        <v>0</v>
      </c>
      <c r="N44" s="31">
        <f t="shared" si="24"/>
        <v>0</v>
      </c>
      <c r="O44" s="31">
        <f t="shared" si="25"/>
        <v>640.4516254623321</v>
      </c>
      <c r="P44" s="31">
        <f t="shared" si="26"/>
        <v>107.06638115631692</v>
      </c>
      <c r="Q44" s="31">
        <f t="shared" si="27"/>
        <v>153.78625656998247</v>
      </c>
      <c r="R44" s="31">
        <f t="shared" si="28"/>
        <v>0</v>
      </c>
      <c r="T44" s="52">
        <v>51370</v>
      </c>
    </row>
    <row r="45" spans="1:20" ht="13.5">
      <c r="A45" s="33" t="s">
        <v>112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28">
        <v>12</v>
      </c>
      <c r="J45" s="29"/>
      <c r="K45" s="30">
        <f t="shared" si="21"/>
        <v>0</v>
      </c>
      <c r="L45" s="31">
        <f t="shared" si="22"/>
        <v>0</v>
      </c>
      <c r="M45" s="31">
        <f t="shared" si="23"/>
        <v>0</v>
      </c>
      <c r="N45" s="31">
        <f t="shared" si="24"/>
        <v>0</v>
      </c>
      <c r="O45" s="31">
        <f t="shared" si="25"/>
        <v>0</v>
      </c>
      <c r="P45" s="31">
        <f t="shared" si="26"/>
        <v>0</v>
      </c>
      <c r="Q45" s="31">
        <f t="shared" si="27"/>
        <v>56.11409866729016</v>
      </c>
      <c r="R45" s="31">
        <f t="shared" si="28"/>
        <v>0</v>
      </c>
      <c r="T45" s="52">
        <v>21385</v>
      </c>
    </row>
    <row r="46" spans="1:20" ht="13.5">
      <c r="A46" s="33" t="s">
        <v>43</v>
      </c>
      <c r="B46" s="55">
        <v>935</v>
      </c>
      <c r="C46" s="55">
        <v>335</v>
      </c>
      <c r="D46" s="55">
        <v>0</v>
      </c>
      <c r="E46" s="55">
        <v>0</v>
      </c>
      <c r="F46" s="55">
        <v>0</v>
      </c>
      <c r="G46" s="55">
        <v>600</v>
      </c>
      <c r="H46" s="55">
        <v>0</v>
      </c>
      <c r="I46" s="28">
        <v>6</v>
      </c>
      <c r="J46" s="29"/>
      <c r="K46" s="30">
        <f t="shared" si="21"/>
        <v>7390.135946885867</v>
      </c>
      <c r="L46" s="31">
        <f t="shared" si="22"/>
        <v>2647.8027189377176</v>
      </c>
      <c r="M46" s="31">
        <f t="shared" si="23"/>
        <v>0</v>
      </c>
      <c r="N46" s="31">
        <f t="shared" si="24"/>
        <v>0</v>
      </c>
      <c r="O46" s="31">
        <f t="shared" si="25"/>
        <v>0</v>
      </c>
      <c r="P46" s="31">
        <f t="shared" si="26"/>
        <v>4742.333227948151</v>
      </c>
      <c r="Q46" s="31">
        <f t="shared" si="27"/>
        <v>47.42333227948151</v>
      </c>
      <c r="R46" s="31">
        <f t="shared" si="28"/>
        <v>0</v>
      </c>
      <c r="T46" s="52">
        <v>12652</v>
      </c>
    </row>
    <row r="47" spans="1:20" ht="13.5">
      <c r="A47" s="33" t="s">
        <v>44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28"/>
      <c r="J47" s="29"/>
      <c r="K47" s="30">
        <f t="shared" si="21"/>
        <v>0</v>
      </c>
      <c r="L47" s="31">
        <f t="shared" si="22"/>
        <v>0</v>
      </c>
      <c r="M47" s="31">
        <f t="shared" si="23"/>
        <v>0</v>
      </c>
      <c r="N47" s="31">
        <f t="shared" si="24"/>
        <v>0</v>
      </c>
      <c r="O47" s="31">
        <f t="shared" si="25"/>
        <v>0</v>
      </c>
      <c r="P47" s="31">
        <f t="shared" si="26"/>
        <v>0</v>
      </c>
      <c r="Q47" s="31">
        <f t="shared" si="27"/>
        <v>0</v>
      </c>
      <c r="R47" s="31">
        <f t="shared" si="28"/>
        <v>0</v>
      </c>
      <c r="T47" s="52">
        <v>8390</v>
      </c>
    </row>
    <row r="48" spans="1:20" ht="14.25" thickBot="1">
      <c r="A48" s="33" t="s">
        <v>45</v>
      </c>
      <c r="B48" s="55">
        <v>68</v>
      </c>
      <c r="C48" s="55">
        <v>0</v>
      </c>
      <c r="D48" s="55">
        <v>0</v>
      </c>
      <c r="E48" s="55">
        <v>0</v>
      </c>
      <c r="F48" s="55">
        <v>0</v>
      </c>
      <c r="G48" s="55">
        <v>68</v>
      </c>
      <c r="H48" s="55">
        <v>0</v>
      </c>
      <c r="I48" s="28"/>
      <c r="J48" s="29"/>
      <c r="K48" s="30">
        <f t="shared" si="21"/>
        <v>278.9514706485622</v>
      </c>
      <c r="L48" s="31">
        <f t="shared" si="22"/>
        <v>0</v>
      </c>
      <c r="M48" s="31">
        <f t="shared" si="23"/>
        <v>0</v>
      </c>
      <c r="N48" s="31">
        <f t="shared" si="24"/>
        <v>0</v>
      </c>
      <c r="O48" s="31">
        <f t="shared" si="25"/>
        <v>0</v>
      </c>
      <c r="P48" s="31">
        <f t="shared" si="26"/>
        <v>278.9514706485622</v>
      </c>
      <c r="Q48" s="31">
        <f t="shared" si="27"/>
        <v>0</v>
      </c>
      <c r="R48" s="31">
        <f t="shared" si="28"/>
        <v>0</v>
      </c>
      <c r="T48" s="52">
        <v>24377</v>
      </c>
    </row>
    <row r="49" spans="1:22" ht="14.25" thickBot="1">
      <c r="A49" s="36" t="s">
        <v>117</v>
      </c>
      <c r="B49" s="56">
        <f aca="true" t="shared" si="34" ref="B49:J49">SUM(B50:B56)</f>
        <v>1455</v>
      </c>
      <c r="C49" s="56">
        <f t="shared" si="34"/>
        <v>442</v>
      </c>
      <c r="D49" s="56">
        <f t="shared" si="34"/>
        <v>0</v>
      </c>
      <c r="E49" s="56">
        <f t="shared" si="34"/>
        <v>0</v>
      </c>
      <c r="F49" s="56">
        <f>SUM(F50:F56)</f>
        <v>538</v>
      </c>
      <c r="G49" s="56">
        <f t="shared" si="34"/>
        <v>475</v>
      </c>
      <c r="H49" s="56">
        <f>SUM(H50:H56)</f>
        <v>0</v>
      </c>
      <c r="I49" s="20">
        <f t="shared" si="34"/>
        <v>149</v>
      </c>
      <c r="J49" s="21">
        <f t="shared" si="34"/>
        <v>6</v>
      </c>
      <c r="K49" s="37">
        <f t="shared" si="21"/>
        <v>917.7784085533164</v>
      </c>
      <c r="L49" s="24">
        <f t="shared" si="22"/>
        <v>278.8027880278803</v>
      </c>
      <c r="M49" s="24">
        <f t="shared" si="23"/>
        <v>0</v>
      </c>
      <c r="N49" s="24">
        <f t="shared" si="24"/>
        <v>0</v>
      </c>
      <c r="O49" s="24">
        <f t="shared" si="25"/>
        <v>339.3572397262434</v>
      </c>
      <c r="P49" s="24">
        <f t="shared" si="26"/>
        <v>299.6183807991926</v>
      </c>
      <c r="Q49" s="24">
        <f t="shared" si="27"/>
        <v>93.98555524016778</v>
      </c>
      <c r="R49" s="24">
        <f t="shared" si="28"/>
        <v>3.7846532311476957</v>
      </c>
      <c r="S49" s="25"/>
      <c r="T49" s="51">
        <f>SUM(T50:T56)</f>
        <v>158535</v>
      </c>
      <c r="U49" s="25"/>
      <c r="V49" s="25"/>
    </row>
    <row r="50" spans="1:20" ht="13.5">
      <c r="A50" s="33" t="s">
        <v>46</v>
      </c>
      <c r="B50" s="55">
        <v>1220</v>
      </c>
      <c r="C50" s="55">
        <v>382</v>
      </c>
      <c r="D50" s="55">
        <v>0</v>
      </c>
      <c r="E50" s="55">
        <v>0</v>
      </c>
      <c r="F50" s="55">
        <v>363</v>
      </c>
      <c r="G50" s="55">
        <v>475</v>
      </c>
      <c r="H50" s="55">
        <v>0</v>
      </c>
      <c r="I50" s="28">
        <v>117</v>
      </c>
      <c r="J50" s="29"/>
      <c r="K50" s="30">
        <f t="shared" si="21"/>
        <v>1308.170705554364</v>
      </c>
      <c r="L50" s="31">
        <f t="shared" si="22"/>
        <v>409.6075487883337</v>
      </c>
      <c r="M50" s="31">
        <f t="shared" si="23"/>
        <v>0</v>
      </c>
      <c r="N50" s="31">
        <f t="shared" si="24"/>
        <v>0</v>
      </c>
      <c r="O50" s="31">
        <f t="shared" si="25"/>
        <v>389.23439845592964</v>
      </c>
      <c r="P50" s="31">
        <f t="shared" si="26"/>
        <v>509.3287583101008</v>
      </c>
      <c r="Q50" s="31">
        <f t="shared" si="27"/>
        <v>125.45571520480377</v>
      </c>
      <c r="R50" s="31">
        <f t="shared" si="28"/>
        <v>0</v>
      </c>
      <c r="T50" s="52">
        <v>93260</v>
      </c>
    </row>
    <row r="51" spans="1:20" ht="13.5">
      <c r="A51" s="33" t="s">
        <v>47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28"/>
      <c r="J51" s="29"/>
      <c r="K51" s="30">
        <f t="shared" si="21"/>
        <v>0</v>
      </c>
      <c r="L51" s="31">
        <f t="shared" si="22"/>
        <v>0</v>
      </c>
      <c r="M51" s="31">
        <f t="shared" si="23"/>
        <v>0</v>
      </c>
      <c r="N51" s="31">
        <f t="shared" si="24"/>
        <v>0</v>
      </c>
      <c r="O51" s="31">
        <f t="shared" si="25"/>
        <v>0</v>
      </c>
      <c r="P51" s="31">
        <f t="shared" si="26"/>
        <v>0</v>
      </c>
      <c r="Q51" s="31">
        <f t="shared" si="27"/>
        <v>0</v>
      </c>
      <c r="R51" s="31">
        <f t="shared" si="28"/>
        <v>0</v>
      </c>
      <c r="T51" s="52">
        <v>11656</v>
      </c>
    </row>
    <row r="52" spans="1:20" ht="13.5">
      <c r="A52" s="33" t="s">
        <v>48</v>
      </c>
      <c r="B52" s="55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28">
        <v>19</v>
      </c>
      <c r="J52" s="29"/>
      <c r="K52" s="30">
        <f t="shared" si="21"/>
        <v>0</v>
      </c>
      <c r="L52" s="31">
        <f t="shared" si="22"/>
        <v>0</v>
      </c>
      <c r="M52" s="31">
        <f t="shared" si="23"/>
        <v>0</v>
      </c>
      <c r="N52" s="31">
        <f t="shared" si="24"/>
        <v>0</v>
      </c>
      <c r="O52" s="31">
        <f t="shared" si="25"/>
        <v>0</v>
      </c>
      <c r="P52" s="31">
        <f t="shared" si="26"/>
        <v>0</v>
      </c>
      <c r="Q52" s="31">
        <f t="shared" si="27"/>
        <v>242.40877774942587</v>
      </c>
      <c r="R52" s="31">
        <f t="shared" si="28"/>
        <v>0</v>
      </c>
      <c r="T52" s="52">
        <v>7838</v>
      </c>
    </row>
    <row r="53" spans="1:20" ht="13.5">
      <c r="A53" s="33" t="s">
        <v>49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28">
        <v>13</v>
      </c>
      <c r="J53" s="29">
        <v>6</v>
      </c>
      <c r="K53" s="30">
        <f t="shared" si="21"/>
        <v>0</v>
      </c>
      <c r="L53" s="31">
        <f t="shared" si="22"/>
        <v>0</v>
      </c>
      <c r="M53" s="31">
        <f t="shared" si="23"/>
        <v>0</v>
      </c>
      <c r="N53" s="31">
        <f t="shared" si="24"/>
        <v>0</v>
      </c>
      <c r="O53" s="31">
        <f t="shared" si="25"/>
        <v>0</v>
      </c>
      <c r="P53" s="31">
        <f t="shared" si="26"/>
        <v>0</v>
      </c>
      <c r="Q53" s="31">
        <f t="shared" si="27"/>
        <v>89.39008457677234</v>
      </c>
      <c r="R53" s="31">
        <f t="shared" si="28"/>
        <v>41.25696211235646</v>
      </c>
      <c r="T53" s="52">
        <v>14543</v>
      </c>
    </row>
    <row r="54" spans="1:20" ht="13.5">
      <c r="A54" s="33" t="s">
        <v>50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28"/>
      <c r="J54" s="29"/>
      <c r="K54" s="30">
        <f t="shared" si="21"/>
        <v>0</v>
      </c>
      <c r="L54" s="31">
        <f t="shared" si="22"/>
        <v>0</v>
      </c>
      <c r="M54" s="31">
        <f t="shared" si="23"/>
        <v>0</v>
      </c>
      <c r="N54" s="31">
        <f t="shared" si="24"/>
        <v>0</v>
      </c>
      <c r="O54" s="31">
        <f t="shared" si="25"/>
        <v>0</v>
      </c>
      <c r="P54" s="31">
        <f t="shared" si="26"/>
        <v>0</v>
      </c>
      <c r="Q54" s="31">
        <f t="shared" si="27"/>
        <v>0</v>
      </c>
      <c r="R54" s="31">
        <f t="shared" si="28"/>
        <v>0</v>
      </c>
      <c r="T54" s="52">
        <v>12850</v>
      </c>
    </row>
    <row r="55" spans="1:20" ht="13.5">
      <c r="A55" s="33" t="s">
        <v>51</v>
      </c>
      <c r="B55" s="55">
        <v>235</v>
      </c>
      <c r="C55" s="55">
        <v>60</v>
      </c>
      <c r="D55" s="55">
        <v>0</v>
      </c>
      <c r="E55" s="55">
        <v>0</v>
      </c>
      <c r="F55" s="55">
        <v>175</v>
      </c>
      <c r="G55" s="55">
        <v>0</v>
      </c>
      <c r="H55" s="55">
        <v>0</v>
      </c>
      <c r="I55" s="28"/>
      <c r="J55" s="29"/>
      <c r="K55" s="30">
        <f t="shared" si="21"/>
        <v>2744.044838860346</v>
      </c>
      <c r="L55" s="31">
        <f t="shared" si="22"/>
        <v>700.6071929005137</v>
      </c>
      <c r="M55" s="31">
        <f t="shared" si="23"/>
        <v>0</v>
      </c>
      <c r="N55" s="31">
        <f t="shared" si="24"/>
        <v>0</v>
      </c>
      <c r="O55" s="31">
        <f t="shared" si="25"/>
        <v>2043.4376459598318</v>
      </c>
      <c r="P55" s="31">
        <f t="shared" si="26"/>
        <v>0</v>
      </c>
      <c r="Q55" s="31">
        <f t="shared" si="27"/>
        <v>0</v>
      </c>
      <c r="R55" s="31">
        <f t="shared" si="28"/>
        <v>0</v>
      </c>
      <c r="T55" s="52">
        <v>8564</v>
      </c>
    </row>
    <row r="56" spans="1:20" ht="14.25" thickBot="1">
      <c r="A56" s="33" t="s">
        <v>52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28"/>
      <c r="J56" s="29"/>
      <c r="K56" s="30">
        <f t="shared" si="21"/>
        <v>0</v>
      </c>
      <c r="L56" s="31">
        <f t="shared" si="22"/>
        <v>0</v>
      </c>
      <c r="M56" s="31">
        <f t="shared" si="23"/>
        <v>0</v>
      </c>
      <c r="N56" s="31">
        <f t="shared" si="24"/>
        <v>0</v>
      </c>
      <c r="O56" s="31">
        <f t="shared" si="25"/>
        <v>0</v>
      </c>
      <c r="P56" s="31">
        <f t="shared" si="26"/>
        <v>0</v>
      </c>
      <c r="Q56" s="31">
        <f t="shared" si="27"/>
        <v>0</v>
      </c>
      <c r="R56" s="31">
        <f t="shared" si="28"/>
        <v>0</v>
      </c>
      <c r="T56" s="52">
        <v>9824</v>
      </c>
    </row>
    <row r="57" spans="1:22" ht="14.25" thickBot="1">
      <c r="A57" s="36" t="s">
        <v>118</v>
      </c>
      <c r="B57" s="56">
        <f aca="true" t="shared" si="35" ref="B57:J57">SUM(B58:B63)</f>
        <v>1089</v>
      </c>
      <c r="C57" s="56">
        <f t="shared" si="35"/>
        <v>305</v>
      </c>
      <c r="D57" s="56">
        <f t="shared" si="35"/>
        <v>0</v>
      </c>
      <c r="E57" s="56">
        <f t="shared" si="35"/>
        <v>14</v>
      </c>
      <c r="F57" s="56">
        <f>SUM(F58:F63)</f>
        <v>379</v>
      </c>
      <c r="G57" s="56">
        <f t="shared" si="35"/>
        <v>391</v>
      </c>
      <c r="H57" s="56">
        <f>SUM(H58:H63)</f>
        <v>0</v>
      </c>
      <c r="I57" s="20">
        <f t="shared" si="35"/>
        <v>127</v>
      </c>
      <c r="J57" s="21">
        <f t="shared" si="35"/>
        <v>22</v>
      </c>
      <c r="K57" s="37">
        <f t="shared" si="21"/>
        <v>1297.0616610488453</v>
      </c>
      <c r="L57" s="24">
        <f t="shared" si="22"/>
        <v>363.27254969687584</v>
      </c>
      <c r="M57" s="24">
        <f t="shared" si="23"/>
        <v>0</v>
      </c>
      <c r="N57" s="24">
        <f t="shared" si="24"/>
        <v>16.674805559856598</v>
      </c>
      <c r="O57" s="24">
        <f t="shared" si="25"/>
        <v>451.41080765611787</v>
      </c>
      <c r="P57" s="24">
        <f t="shared" si="26"/>
        <v>465.703498135995</v>
      </c>
      <c r="Q57" s="24">
        <f t="shared" si="27"/>
        <v>151.26430757869912</v>
      </c>
      <c r="R57" s="24">
        <f t="shared" si="28"/>
        <v>26.203265879774655</v>
      </c>
      <c r="S57" s="25"/>
      <c r="T57" s="51">
        <f>SUM(T58:T63)</f>
        <v>83959</v>
      </c>
      <c r="U57" s="25"/>
      <c r="V57" s="25"/>
    </row>
    <row r="58" spans="1:20" ht="13.5">
      <c r="A58" s="33" t="s">
        <v>53</v>
      </c>
      <c r="B58" s="55">
        <v>311</v>
      </c>
      <c r="C58" s="55">
        <v>0</v>
      </c>
      <c r="D58" s="55">
        <v>0</v>
      </c>
      <c r="E58" s="55">
        <v>8</v>
      </c>
      <c r="F58" s="55">
        <v>33</v>
      </c>
      <c r="G58" s="55">
        <v>270</v>
      </c>
      <c r="H58" s="55">
        <v>0</v>
      </c>
      <c r="I58" s="28">
        <v>39</v>
      </c>
      <c r="J58" s="29"/>
      <c r="K58" s="30">
        <f t="shared" si="21"/>
        <v>1401.0271195603207</v>
      </c>
      <c r="L58" s="31">
        <f t="shared" si="22"/>
        <v>0</v>
      </c>
      <c r="M58" s="31">
        <f t="shared" si="23"/>
        <v>0</v>
      </c>
      <c r="N58" s="31">
        <f t="shared" si="24"/>
        <v>36.039282818271914</v>
      </c>
      <c r="O58" s="31">
        <f t="shared" si="25"/>
        <v>148.66204162537164</v>
      </c>
      <c r="P58" s="31">
        <f t="shared" si="26"/>
        <v>1216.3257951166772</v>
      </c>
      <c r="Q58" s="31">
        <f t="shared" si="27"/>
        <v>175.6915037390756</v>
      </c>
      <c r="R58" s="31">
        <f t="shared" si="28"/>
        <v>0</v>
      </c>
      <c r="T58" s="52">
        <v>22198</v>
      </c>
    </row>
    <row r="59" spans="1:20" ht="13.5">
      <c r="A59" s="33" t="s">
        <v>54</v>
      </c>
      <c r="B59" s="55">
        <v>482</v>
      </c>
      <c r="C59" s="55">
        <v>305</v>
      </c>
      <c r="D59" s="55">
        <v>0</v>
      </c>
      <c r="E59" s="55">
        <v>0</v>
      </c>
      <c r="F59" s="55">
        <v>148</v>
      </c>
      <c r="G59" s="55">
        <v>29</v>
      </c>
      <c r="H59" s="55">
        <v>0</v>
      </c>
      <c r="I59" s="28">
        <v>1</v>
      </c>
      <c r="J59" s="29"/>
      <c r="K59" s="30">
        <f t="shared" si="21"/>
        <v>4186.20809449366</v>
      </c>
      <c r="L59" s="31">
        <f t="shared" si="22"/>
        <v>2648.9491054368596</v>
      </c>
      <c r="M59" s="31">
        <f t="shared" si="23"/>
        <v>0</v>
      </c>
      <c r="N59" s="31">
        <f t="shared" si="24"/>
        <v>0</v>
      </c>
      <c r="O59" s="31">
        <f t="shared" si="25"/>
        <v>1285.3916970644432</v>
      </c>
      <c r="P59" s="31">
        <f t="shared" si="26"/>
        <v>251.86729199235714</v>
      </c>
      <c r="Q59" s="31">
        <f t="shared" si="27"/>
        <v>8.685079034219212</v>
      </c>
      <c r="R59" s="31">
        <f t="shared" si="28"/>
        <v>0</v>
      </c>
      <c r="T59" s="52">
        <v>11514</v>
      </c>
    </row>
    <row r="60" spans="1:20" ht="13.5">
      <c r="A60" s="33" t="s">
        <v>55</v>
      </c>
      <c r="B60" s="55">
        <v>98</v>
      </c>
      <c r="C60" s="55">
        <v>0</v>
      </c>
      <c r="D60" s="55">
        <v>0</v>
      </c>
      <c r="E60" s="55">
        <v>6</v>
      </c>
      <c r="F60" s="55">
        <v>0</v>
      </c>
      <c r="G60" s="55">
        <v>92</v>
      </c>
      <c r="H60" s="55">
        <v>0</v>
      </c>
      <c r="I60" s="28"/>
      <c r="J60" s="29"/>
      <c r="K60" s="30">
        <f t="shared" si="21"/>
        <v>1287.610038102746</v>
      </c>
      <c r="L60" s="31">
        <f t="shared" si="22"/>
        <v>0</v>
      </c>
      <c r="M60" s="31">
        <f t="shared" si="23"/>
        <v>0</v>
      </c>
      <c r="N60" s="31">
        <f t="shared" si="24"/>
        <v>78.83326763894362</v>
      </c>
      <c r="O60" s="31">
        <f t="shared" si="25"/>
        <v>0</v>
      </c>
      <c r="P60" s="31">
        <f t="shared" si="26"/>
        <v>1208.7767704638024</v>
      </c>
      <c r="Q60" s="31">
        <f t="shared" si="27"/>
        <v>0</v>
      </c>
      <c r="R60" s="31">
        <f t="shared" si="28"/>
        <v>0</v>
      </c>
      <c r="T60" s="52">
        <v>7611</v>
      </c>
    </row>
    <row r="61" spans="1:20" ht="13.5">
      <c r="A61" s="33" t="s">
        <v>56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28">
        <v>14</v>
      </c>
      <c r="J61" s="29"/>
      <c r="K61" s="30">
        <f t="shared" si="21"/>
        <v>0</v>
      </c>
      <c r="L61" s="31">
        <f t="shared" si="22"/>
        <v>0</v>
      </c>
      <c r="M61" s="31">
        <f t="shared" si="23"/>
        <v>0</v>
      </c>
      <c r="N61" s="31">
        <f t="shared" si="24"/>
        <v>0</v>
      </c>
      <c r="O61" s="31">
        <f t="shared" si="25"/>
        <v>0</v>
      </c>
      <c r="P61" s="31">
        <f t="shared" si="26"/>
        <v>0</v>
      </c>
      <c r="Q61" s="31">
        <f t="shared" si="27"/>
        <v>176.2780156131957</v>
      </c>
      <c r="R61" s="31">
        <f t="shared" si="28"/>
        <v>0</v>
      </c>
      <c r="T61" s="52">
        <v>7942</v>
      </c>
    </row>
    <row r="62" spans="1:20" ht="13.5">
      <c r="A62" s="33" t="s">
        <v>57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28">
        <v>41</v>
      </c>
      <c r="J62" s="29">
        <v>22</v>
      </c>
      <c r="K62" s="30">
        <f t="shared" si="21"/>
        <v>0</v>
      </c>
      <c r="L62" s="31">
        <f t="shared" si="22"/>
        <v>0</v>
      </c>
      <c r="M62" s="31">
        <f t="shared" si="23"/>
        <v>0</v>
      </c>
      <c r="N62" s="31">
        <f t="shared" si="24"/>
        <v>0</v>
      </c>
      <c r="O62" s="31">
        <f t="shared" si="25"/>
        <v>0</v>
      </c>
      <c r="P62" s="31">
        <f t="shared" si="26"/>
        <v>0</v>
      </c>
      <c r="Q62" s="31">
        <f t="shared" si="27"/>
        <v>205.85429532560124</v>
      </c>
      <c r="R62" s="31">
        <f t="shared" si="28"/>
        <v>110.45840236983483</v>
      </c>
      <c r="T62" s="52">
        <v>19917</v>
      </c>
    </row>
    <row r="63" spans="1:20" ht="14.25" thickBot="1">
      <c r="A63" s="33" t="s">
        <v>58</v>
      </c>
      <c r="B63" s="55">
        <v>198</v>
      </c>
      <c r="C63" s="55">
        <v>0</v>
      </c>
      <c r="D63" s="55">
        <v>0</v>
      </c>
      <c r="E63" s="55">
        <v>0</v>
      </c>
      <c r="F63" s="55">
        <v>198</v>
      </c>
      <c r="G63" s="55">
        <v>0</v>
      </c>
      <c r="H63" s="55">
        <v>0</v>
      </c>
      <c r="I63" s="28">
        <v>32</v>
      </c>
      <c r="J63" s="29"/>
      <c r="K63" s="30">
        <f t="shared" si="21"/>
        <v>1339.9201461731068</v>
      </c>
      <c r="L63" s="31">
        <f t="shared" si="22"/>
        <v>0</v>
      </c>
      <c r="M63" s="31">
        <f t="shared" si="23"/>
        <v>0</v>
      </c>
      <c r="N63" s="31">
        <f t="shared" si="24"/>
        <v>0</v>
      </c>
      <c r="O63" s="31">
        <f t="shared" si="25"/>
        <v>1339.9201461731068</v>
      </c>
      <c r="P63" s="31">
        <f t="shared" si="26"/>
        <v>0</v>
      </c>
      <c r="Q63" s="31">
        <f t="shared" si="27"/>
        <v>216.55275089666375</v>
      </c>
      <c r="R63" s="31">
        <f t="shared" si="28"/>
        <v>0</v>
      </c>
      <c r="T63" s="52">
        <v>14777</v>
      </c>
    </row>
    <row r="64" spans="1:22" ht="14.25" thickBot="1">
      <c r="A64" s="36" t="s">
        <v>59</v>
      </c>
      <c r="B64" s="56">
        <f aca="true" t="shared" si="36" ref="B64:J64">SUM(B65)</f>
        <v>2365</v>
      </c>
      <c r="C64" s="56">
        <f t="shared" si="36"/>
        <v>382</v>
      </c>
      <c r="D64" s="56">
        <f t="shared" si="36"/>
        <v>0</v>
      </c>
      <c r="E64" s="56">
        <f t="shared" si="36"/>
        <v>0</v>
      </c>
      <c r="F64" s="56">
        <f t="shared" si="36"/>
        <v>308</v>
      </c>
      <c r="G64" s="56">
        <f t="shared" si="36"/>
        <v>1675</v>
      </c>
      <c r="H64" s="56">
        <f t="shared" si="36"/>
        <v>0</v>
      </c>
      <c r="I64" s="20">
        <f t="shared" si="36"/>
        <v>262</v>
      </c>
      <c r="J64" s="21">
        <f t="shared" si="36"/>
        <v>37</v>
      </c>
      <c r="K64" s="37">
        <f t="shared" si="21"/>
        <v>843.8743287363295</v>
      </c>
      <c r="L64" s="24">
        <f t="shared" si="22"/>
        <v>136.30443703056147</v>
      </c>
      <c r="M64" s="24">
        <f t="shared" si="23"/>
        <v>0</v>
      </c>
      <c r="N64" s="24">
        <f t="shared" si="24"/>
        <v>0</v>
      </c>
      <c r="O64" s="24">
        <f t="shared" si="25"/>
        <v>109.899912579615</v>
      </c>
      <c r="P64" s="24">
        <f t="shared" si="26"/>
        <v>597.669979126153</v>
      </c>
      <c r="Q64" s="24">
        <f t="shared" si="27"/>
        <v>93.4862892722699</v>
      </c>
      <c r="R64" s="24">
        <f t="shared" si="28"/>
        <v>13.20226222547323</v>
      </c>
      <c r="S64" s="25"/>
      <c r="T64" s="51">
        <f>SUM(T65)</f>
        <v>280255</v>
      </c>
      <c r="U64" s="25"/>
      <c r="V64" s="25"/>
    </row>
    <row r="65" spans="1:20" ht="14.25" thickBot="1">
      <c r="A65" s="38" t="s">
        <v>60</v>
      </c>
      <c r="B65" s="57">
        <v>2365</v>
      </c>
      <c r="C65" s="57">
        <v>382</v>
      </c>
      <c r="D65" s="57">
        <v>0</v>
      </c>
      <c r="E65" s="57">
        <v>0</v>
      </c>
      <c r="F65" s="57">
        <v>308</v>
      </c>
      <c r="G65" s="57">
        <v>1675</v>
      </c>
      <c r="H65" s="57">
        <v>0</v>
      </c>
      <c r="I65" s="39">
        <v>262</v>
      </c>
      <c r="J65" s="40">
        <v>37</v>
      </c>
      <c r="K65" s="41">
        <f t="shared" si="21"/>
        <v>843.8743287363295</v>
      </c>
      <c r="L65" s="42">
        <f t="shared" si="22"/>
        <v>136.30443703056147</v>
      </c>
      <c r="M65" s="42">
        <f t="shared" si="23"/>
        <v>0</v>
      </c>
      <c r="N65" s="42">
        <f t="shared" si="24"/>
        <v>0</v>
      </c>
      <c r="O65" s="42">
        <f t="shared" si="25"/>
        <v>109.899912579615</v>
      </c>
      <c r="P65" s="42">
        <f t="shared" si="26"/>
        <v>597.669979126153</v>
      </c>
      <c r="Q65" s="42">
        <f t="shared" si="27"/>
        <v>93.4862892722699</v>
      </c>
      <c r="R65" s="42">
        <f t="shared" si="28"/>
        <v>13.20226222547323</v>
      </c>
      <c r="T65" s="52">
        <v>280255</v>
      </c>
    </row>
    <row r="66" spans="2:20" ht="14.25" thickBot="1">
      <c r="B66" s="35"/>
      <c r="C66" s="35"/>
      <c r="D66" s="35"/>
      <c r="E66" s="35"/>
      <c r="F66" s="35"/>
      <c r="G66" s="35"/>
      <c r="H66" s="35"/>
      <c r="I66" s="35"/>
      <c r="J66" s="35"/>
      <c r="K66" s="34"/>
      <c r="T66" s="51"/>
    </row>
    <row r="67" spans="2:20" ht="14.25" thickBot="1">
      <c r="B67" s="35"/>
      <c r="C67" s="35"/>
      <c r="D67" s="35"/>
      <c r="E67" s="35"/>
      <c r="F67" s="35"/>
      <c r="G67" s="35"/>
      <c r="H67" s="35"/>
      <c r="I67" s="35"/>
      <c r="J67" s="35"/>
      <c r="K67" s="34"/>
      <c r="T67" s="51"/>
    </row>
    <row r="68" spans="2:20" ht="14.25" thickBot="1">
      <c r="B68" s="35"/>
      <c r="C68" s="35"/>
      <c r="D68" s="35"/>
      <c r="E68" s="35"/>
      <c r="F68" s="35"/>
      <c r="G68" s="35"/>
      <c r="H68" s="35"/>
      <c r="I68" s="35"/>
      <c r="J68" s="35"/>
      <c r="K68" s="34"/>
      <c r="T68" s="51"/>
    </row>
    <row r="69" spans="1:20" ht="14.25" thickBot="1">
      <c r="A69" s="43" t="s">
        <v>61</v>
      </c>
      <c r="B69" s="35"/>
      <c r="C69" s="35"/>
      <c r="D69" s="35"/>
      <c r="E69" s="35"/>
      <c r="F69" s="35"/>
      <c r="G69" s="35"/>
      <c r="H69" s="35"/>
      <c r="I69" s="35"/>
      <c r="J69" s="35"/>
      <c r="K69" s="34"/>
      <c r="Q69" s="2" t="s">
        <v>122</v>
      </c>
      <c r="T69" s="51"/>
    </row>
    <row r="70" spans="1:20" ht="14.25" thickBot="1">
      <c r="A70" s="3"/>
      <c r="B70" s="70" t="s">
        <v>2</v>
      </c>
      <c r="C70" s="71"/>
      <c r="D70" s="71"/>
      <c r="E70" s="71"/>
      <c r="F70" s="71"/>
      <c r="G70" s="71"/>
      <c r="H70" s="71"/>
      <c r="I70" s="71"/>
      <c r="J70" s="4"/>
      <c r="K70" s="72" t="s">
        <v>3</v>
      </c>
      <c r="L70" s="71"/>
      <c r="M70" s="71"/>
      <c r="N70" s="73"/>
      <c r="O70" s="73"/>
      <c r="P70" s="73"/>
      <c r="Q70" s="73"/>
      <c r="R70" s="74"/>
      <c r="T70" s="51"/>
    </row>
    <row r="71" spans="1:20" ht="14.25" thickBot="1">
      <c r="A71" s="5"/>
      <c r="B71" s="6"/>
      <c r="C71" s="7"/>
      <c r="D71" s="7"/>
      <c r="E71" s="7"/>
      <c r="F71" s="8"/>
      <c r="G71" s="9"/>
      <c r="H71" s="10"/>
      <c r="I71" s="6"/>
      <c r="J71" s="11"/>
      <c r="K71" s="12"/>
      <c r="L71" s="59"/>
      <c r="M71" s="59"/>
      <c r="N71" s="59"/>
      <c r="O71" s="59"/>
      <c r="P71" s="60"/>
      <c r="Q71" s="68"/>
      <c r="R71" s="69"/>
      <c r="T71" s="51"/>
    </row>
    <row r="72" spans="1:20" ht="14.25" customHeight="1" thickBot="1">
      <c r="A72" s="5"/>
      <c r="B72" s="75" t="s">
        <v>5</v>
      </c>
      <c r="C72" s="13"/>
      <c r="D72" s="14"/>
      <c r="E72" s="13"/>
      <c r="F72" s="6"/>
      <c r="G72" s="13"/>
      <c r="H72" s="76" t="s">
        <v>123</v>
      </c>
      <c r="I72" s="78" t="s">
        <v>6</v>
      </c>
      <c r="J72" s="80" t="s">
        <v>124</v>
      </c>
      <c r="K72" s="82" t="s">
        <v>5</v>
      </c>
      <c r="L72" s="61"/>
      <c r="M72" s="61"/>
      <c r="N72" s="61"/>
      <c r="O72" s="61"/>
      <c r="P72" s="61"/>
      <c r="Q72" s="84" t="s">
        <v>6</v>
      </c>
      <c r="R72" s="80" t="s">
        <v>124</v>
      </c>
      <c r="T72" s="51"/>
    </row>
    <row r="73" spans="1:20" ht="27.75" thickBot="1">
      <c r="A73" s="15"/>
      <c r="B73" s="75"/>
      <c r="C73" s="44" t="s">
        <v>7</v>
      </c>
      <c r="D73" s="45" t="s">
        <v>8</v>
      </c>
      <c r="E73" s="44" t="s">
        <v>9</v>
      </c>
      <c r="F73" s="44" t="s">
        <v>10</v>
      </c>
      <c r="G73" s="44" t="s">
        <v>11</v>
      </c>
      <c r="H73" s="77"/>
      <c r="I73" s="79"/>
      <c r="J73" s="81"/>
      <c r="K73" s="83"/>
      <c r="L73" s="62" t="s">
        <v>7</v>
      </c>
      <c r="M73" s="63" t="s">
        <v>12</v>
      </c>
      <c r="N73" s="62" t="s">
        <v>9</v>
      </c>
      <c r="O73" s="62" t="s">
        <v>10</v>
      </c>
      <c r="P73" s="62" t="s">
        <v>11</v>
      </c>
      <c r="Q73" s="85"/>
      <c r="R73" s="81"/>
      <c r="T73" s="51"/>
    </row>
    <row r="74" spans="1:22" ht="14.25" thickBot="1">
      <c r="A74" s="36" t="s">
        <v>114</v>
      </c>
      <c r="B74" s="58">
        <f aca="true" t="shared" si="37" ref="B74:J74">SUM(B75:B78)</f>
        <v>2843</v>
      </c>
      <c r="C74" s="58">
        <f t="shared" si="37"/>
        <v>606</v>
      </c>
      <c r="D74" s="58">
        <f t="shared" si="37"/>
        <v>6</v>
      </c>
      <c r="E74" s="58">
        <f t="shared" si="37"/>
        <v>26</v>
      </c>
      <c r="F74" s="58">
        <f>SUM(F75:F78)</f>
        <v>698</v>
      </c>
      <c r="G74" s="58">
        <f t="shared" si="37"/>
        <v>1507</v>
      </c>
      <c r="H74" s="58">
        <f>SUM(H75:H78)</f>
        <v>0</v>
      </c>
      <c r="I74" s="46">
        <f t="shared" si="37"/>
        <v>470</v>
      </c>
      <c r="J74" s="47">
        <f t="shared" si="37"/>
        <v>77</v>
      </c>
      <c r="K74" s="37">
        <f aca="true" t="shared" si="38" ref="K74:K101">B74/T74*100000</f>
        <v>881.6023269587976</v>
      </c>
      <c r="L74" s="24">
        <f aca="true" t="shared" si="39" ref="L74:L101">C74/T74*100000</f>
        <v>187.91804788499167</v>
      </c>
      <c r="M74" s="24">
        <f aca="true" t="shared" si="40" ref="M74:M101">D74/T74*100000</f>
        <v>1.860574731534571</v>
      </c>
      <c r="N74" s="24">
        <f aca="true" t="shared" si="41" ref="N74:N101">E74/T74*100000</f>
        <v>8.062490503316475</v>
      </c>
      <c r="O74" s="24">
        <f aca="true" t="shared" si="42" ref="O74:O101">F74/T74*100000</f>
        <v>216.44686043518843</v>
      </c>
      <c r="P74" s="24">
        <f aca="true" t="shared" si="43" ref="P74:P101">G74/T74*100000</f>
        <v>467.3143534037664</v>
      </c>
      <c r="Q74" s="24">
        <f aca="true" t="shared" si="44" ref="Q74:Q101">I74/T74*100000</f>
        <v>145.74502063687473</v>
      </c>
      <c r="R74" s="24">
        <f aca="true" t="shared" si="45" ref="R74:R101">J74/T74*100000</f>
        <v>23.877375721360327</v>
      </c>
      <c r="S74" s="25"/>
      <c r="T74" s="51">
        <f>SUM(T75:T78)</f>
        <v>322481</v>
      </c>
      <c r="U74" s="25"/>
      <c r="V74" s="25"/>
    </row>
    <row r="75" spans="1:20" ht="13.5">
      <c r="A75" s="33" t="s">
        <v>62</v>
      </c>
      <c r="B75" s="55">
        <v>1822</v>
      </c>
      <c r="C75" s="55">
        <v>388</v>
      </c>
      <c r="D75" s="55">
        <v>6</v>
      </c>
      <c r="E75" s="55">
        <v>26</v>
      </c>
      <c r="F75" s="55">
        <v>340</v>
      </c>
      <c r="G75" s="55">
        <v>1062</v>
      </c>
      <c r="H75" s="55">
        <v>0</v>
      </c>
      <c r="I75" s="28">
        <v>179</v>
      </c>
      <c r="J75" s="29">
        <v>15</v>
      </c>
      <c r="K75" s="30">
        <f t="shared" si="38"/>
        <v>1490.5836346679318</v>
      </c>
      <c r="L75" s="31">
        <f t="shared" si="39"/>
        <v>317.42395732774844</v>
      </c>
      <c r="M75" s="31">
        <f t="shared" si="40"/>
        <v>4.908617896820852</v>
      </c>
      <c r="N75" s="31">
        <f t="shared" si="41"/>
        <v>21.27067755289036</v>
      </c>
      <c r="O75" s="31">
        <f t="shared" si="42"/>
        <v>278.1550141531816</v>
      </c>
      <c r="P75" s="31">
        <f t="shared" si="43"/>
        <v>868.8253677372908</v>
      </c>
      <c r="Q75" s="31">
        <f t="shared" si="44"/>
        <v>146.4404339218221</v>
      </c>
      <c r="R75" s="31">
        <f t="shared" si="45"/>
        <v>12.27154474205213</v>
      </c>
      <c r="T75" s="52">
        <v>122234</v>
      </c>
    </row>
    <row r="76" spans="1:20" ht="13.5">
      <c r="A76" s="33" t="s">
        <v>63</v>
      </c>
      <c r="B76" s="55">
        <v>567</v>
      </c>
      <c r="C76" s="55">
        <v>0</v>
      </c>
      <c r="D76" s="55">
        <v>0</v>
      </c>
      <c r="E76" s="55">
        <v>0</v>
      </c>
      <c r="F76" s="55">
        <v>336</v>
      </c>
      <c r="G76" s="55">
        <v>231</v>
      </c>
      <c r="H76" s="55">
        <v>0</v>
      </c>
      <c r="I76" s="28">
        <v>114</v>
      </c>
      <c r="J76" s="29">
        <v>11</v>
      </c>
      <c r="K76" s="30">
        <f t="shared" si="38"/>
        <v>623.2344438704288</v>
      </c>
      <c r="L76" s="31">
        <f t="shared" si="39"/>
        <v>0</v>
      </c>
      <c r="M76" s="31">
        <f t="shared" si="40"/>
        <v>0</v>
      </c>
      <c r="N76" s="31">
        <f t="shared" si="41"/>
        <v>0</v>
      </c>
      <c r="O76" s="31">
        <f t="shared" si="42"/>
        <v>369.32411488618004</v>
      </c>
      <c r="P76" s="31">
        <f t="shared" si="43"/>
        <v>253.91032898424876</v>
      </c>
      <c r="Q76" s="31">
        <f t="shared" si="44"/>
        <v>125.30639612209679</v>
      </c>
      <c r="R76" s="31">
        <f t="shared" si="45"/>
        <v>12.090968046868989</v>
      </c>
      <c r="T76" s="52">
        <v>90977</v>
      </c>
    </row>
    <row r="77" spans="1:20" ht="13.5">
      <c r="A77" s="33" t="s">
        <v>64</v>
      </c>
      <c r="B77" s="55">
        <v>135</v>
      </c>
      <c r="C77" s="55">
        <v>0</v>
      </c>
      <c r="D77" s="55">
        <v>0</v>
      </c>
      <c r="E77" s="55">
        <v>0</v>
      </c>
      <c r="F77" s="55">
        <v>22</v>
      </c>
      <c r="G77" s="55">
        <v>113</v>
      </c>
      <c r="H77" s="55">
        <v>0</v>
      </c>
      <c r="I77" s="28">
        <v>86</v>
      </c>
      <c r="J77" s="29">
        <v>18</v>
      </c>
      <c r="K77" s="30">
        <f t="shared" si="38"/>
        <v>269.1280251983573</v>
      </c>
      <c r="L77" s="31">
        <f t="shared" si="39"/>
        <v>0</v>
      </c>
      <c r="M77" s="31">
        <f t="shared" si="40"/>
        <v>0</v>
      </c>
      <c r="N77" s="31">
        <f t="shared" si="41"/>
        <v>0</v>
      </c>
      <c r="O77" s="31">
        <f t="shared" si="42"/>
        <v>43.85790040269527</v>
      </c>
      <c r="P77" s="31">
        <f t="shared" si="43"/>
        <v>225.27012479566207</v>
      </c>
      <c r="Q77" s="31">
        <f t="shared" si="44"/>
        <v>171.4445197559906</v>
      </c>
      <c r="R77" s="31">
        <f t="shared" si="45"/>
        <v>35.88373669311431</v>
      </c>
      <c r="T77" s="52">
        <v>50162</v>
      </c>
    </row>
    <row r="78" spans="1:20" ht="14.25" thickBot="1">
      <c r="A78" s="33" t="s">
        <v>65</v>
      </c>
      <c r="B78" s="55">
        <v>319</v>
      </c>
      <c r="C78" s="55">
        <v>218</v>
      </c>
      <c r="D78" s="55">
        <v>0</v>
      </c>
      <c r="E78" s="55">
        <v>0</v>
      </c>
      <c r="F78" s="55">
        <v>0</v>
      </c>
      <c r="G78" s="55">
        <v>101</v>
      </c>
      <c r="H78" s="55">
        <v>0</v>
      </c>
      <c r="I78" s="28">
        <v>91</v>
      </c>
      <c r="J78" s="29">
        <v>33</v>
      </c>
      <c r="K78" s="30">
        <f t="shared" si="38"/>
        <v>539.6900588752792</v>
      </c>
      <c r="L78" s="31">
        <f t="shared" si="39"/>
        <v>368.81640387088044</v>
      </c>
      <c r="M78" s="31">
        <f t="shared" si="40"/>
        <v>0</v>
      </c>
      <c r="N78" s="31">
        <f t="shared" si="41"/>
        <v>0</v>
      </c>
      <c r="O78" s="31">
        <f t="shared" si="42"/>
        <v>0</v>
      </c>
      <c r="P78" s="31">
        <f t="shared" si="43"/>
        <v>170.87365500439873</v>
      </c>
      <c r="Q78" s="31">
        <f t="shared" si="44"/>
        <v>153.95547134059686</v>
      </c>
      <c r="R78" s="31">
        <f t="shared" si="45"/>
        <v>55.83000609054612</v>
      </c>
      <c r="T78" s="52">
        <v>59108</v>
      </c>
    </row>
    <row r="79" spans="1:22" ht="14.25" thickBot="1">
      <c r="A79" s="36" t="s">
        <v>68</v>
      </c>
      <c r="B79" s="56">
        <f aca="true" t="shared" si="46" ref="B79:J79">SUM(B80:B82)</f>
        <v>5951</v>
      </c>
      <c r="C79" s="56">
        <f t="shared" si="46"/>
        <v>1328</v>
      </c>
      <c r="D79" s="56">
        <f t="shared" si="46"/>
        <v>0</v>
      </c>
      <c r="E79" s="56">
        <f t="shared" si="46"/>
        <v>0</v>
      </c>
      <c r="F79" s="56">
        <f t="shared" si="46"/>
        <v>1288</v>
      </c>
      <c r="G79" s="56">
        <f t="shared" si="46"/>
        <v>3335</v>
      </c>
      <c r="H79" s="56">
        <f t="shared" si="46"/>
        <v>0</v>
      </c>
      <c r="I79" s="20">
        <f t="shared" si="46"/>
        <v>308</v>
      </c>
      <c r="J79" s="21">
        <f t="shared" si="46"/>
        <v>12</v>
      </c>
      <c r="K79" s="37">
        <f t="shared" si="38"/>
        <v>895.1443196466955</v>
      </c>
      <c r="L79" s="24">
        <f t="shared" si="39"/>
        <v>199.75662182672016</v>
      </c>
      <c r="M79" s="24">
        <f t="shared" si="40"/>
        <v>0</v>
      </c>
      <c r="N79" s="24">
        <f t="shared" si="41"/>
        <v>0</v>
      </c>
      <c r="O79" s="24">
        <f t="shared" si="42"/>
        <v>193.73985610904788</v>
      </c>
      <c r="P79" s="24">
        <f t="shared" si="43"/>
        <v>501.6478417109275</v>
      </c>
      <c r="Q79" s="24">
        <f t="shared" si="44"/>
        <v>46.32909602607666</v>
      </c>
      <c r="R79" s="24">
        <f t="shared" si="45"/>
        <v>1.8050297153016883</v>
      </c>
      <c r="S79" s="25"/>
      <c r="T79" s="51">
        <f>SUM(T80:T82)</f>
        <v>664809</v>
      </c>
      <c r="U79" s="25"/>
      <c r="V79" s="25"/>
    </row>
    <row r="80" spans="1:20" ht="13.5">
      <c r="A80" s="33" t="s">
        <v>69</v>
      </c>
      <c r="B80" s="55">
        <v>4301</v>
      </c>
      <c r="C80" s="55">
        <v>1328</v>
      </c>
      <c r="D80" s="55">
        <v>0</v>
      </c>
      <c r="E80" s="55">
        <v>0</v>
      </c>
      <c r="F80" s="55">
        <v>718</v>
      </c>
      <c r="G80" s="55">
        <v>2255</v>
      </c>
      <c r="H80" s="55">
        <v>0</v>
      </c>
      <c r="I80" s="28">
        <v>190</v>
      </c>
      <c r="J80" s="29"/>
      <c r="K80" s="30">
        <f t="shared" si="38"/>
        <v>1128.9810296537985</v>
      </c>
      <c r="L80" s="31">
        <f t="shared" si="39"/>
        <v>348.59028304586013</v>
      </c>
      <c r="M80" s="31">
        <f t="shared" si="40"/>
        <v>0</v>
      </c>
      <c r="N80" s="31">
        <f t="shared" si="41"/>
        <v>0</v>
      </c>
      <c r="O80" s="31">
        <f t="shared" si="42"/>
        <v>188.46974640581894</v>
      </c>
      <c r="P80" s="31">
        <f t="shared" si="43"/>
        <v>591.9210002021193</v>
      </c>
      <c r="Q80" s="31">
        <f t="shared" si="44"/>
        <v>49.87360977312757</v>
      </c>
      <c r="R80" s="31">
        <f t="shared" si="45"/>
        <v>0</v>
      </c>
      <c r="T80" s="52">
        <v>380963</v>
      </c>
    </row>
    <row r="81" spans="1:20" ht="13.5">
      <c r="A81" s="33" t="s">
        <v>70</v>
      </c>
      <c r="B81" s="55">
        <v>972</v>
      </c>
      <c r="C81" s="55">
        <v>0</v>
      </c>
      <c r="D81" s="55">
        <v>0</v>
      </c>
      <c r="E81" s="55">
        <v>0</v>
      </c>
      <c r="F81" s="55">
        <v>396</v>
      </c>
      <c r="G81" s="55">
        <v>576</v>
      </c>
      <c r="H81" s="55">
        <v>0</v>
      </c>
      <c r="I81" s="28">
        <v>55</v>
      </c>
      <c r="J81" s="29"/>
      <c r="K81" s="30">
        <f t="shared" si="38"/>
        <v>636.7882809992072</v>
      </c>
      <c r="L81" s="31">
        <f t="shared" si="39"/>
        <v>0</v>
      </c>
      <c r="M81" s="31">
        <f t="shared" si="40"/>
        <v>0</v>
      </c>
      <c r="N81" s="31">
        <f t="shared" si="41"/>
        <v>0</v>
      </c>
      <c r="O81" s="31">
        <f t="shared" si="42"/>
        <v>259.4322626293067</v>
      </c>
      <c r="P81" s="31">
        <f t="shared" si="43"/>
        <v>377.3560183699006</v>
      </c>
      <c r="Q81" s="31">
        <f t="shared" si="44"/>
        <v>36.032258698514816</v>
      </c>
      <c r="R81" s="31">
        <f t="shared" si="45"/>
        <v>0</v>
      </c>
      <c r="T81" s="52">
        <v>152641</v>
      </c>
    </row>
    <row r="82" spans="1:20" ht="14.25" thickBot="1">
      <c r="A82" s="33" t="s">
        <v>71</v>
      </c>
      <c r="B82" s="55">
        <v>678</v>
      </c>
      <c r="C82" s="55">
        <v>0</v>
      </c>
      <c r="D82" s="55">
        <v>0</v>
      </c>
      <c r="E82" s="55">
        <v>0</v>
      </c>
      <c r="F82" s="55">
        <v>174</v>
      </c>
      <c r="G82" s="55">
        <v>504</v>
      </c>
      <c r="H82" s="55">
        <v>0</v>
      </c>
      <c r="I82" s="28">
        <v>63</v>
      </c>
      <c r="J82" s="29">
        <v>12</v>
      </c>
      <c r="K82" s="30">
        <f t="shared" si="38"/>
        <v>516.7485995198354</v>
      </c>
      <c r="L82" s="31">
        <f t="shared" si="39"/>
        <v>0</v>
      </c>
      <c r="M82" s="31">
        <f t="shared" si="40"/>
        <v>0</v>
      </c>
      <c r="N82" s="31">
        <f t="shared" si="41"/>
        <v>0</v>
      </c>
      <c r="O82" s="31">
        <f t="shared" si="42"/>
        <v>132.61689722190465</v>
      </c>
      <c r="P82" s="31">
        <f t="shared" si="43"/>
        <v>384.1317022979307</v>
      </c>
      <c r="Q82" s="31">
        <f t="shared" si="44"/>
        <v>48.01646278724134</v>
      </c>
      <c r="R82" s="31">
        <f t="shared" si="45"/>
        <v>9.145992911855492</v>
      </c>
      <c r="T82" s="52">
        <v>131205</v>
      </c>
    </row>
    <row r="83" spans="1:22" ht="14.25" thickBot="1">
      <c r="A83" s="36" t="s">
        <v>72</v>
      </c>
      <c r="B83" s="56">
        <f>SUM(B84:B86)</f>
        <v>4976</v>
      </c>
      <c r="C83" s="56">
        <f aca="true" t="shared" si="47" ref="C83:J83">SUM(C84:C86)</f>
        <v>1527</v>
      </c>
      <c r="D83" s="56">
        <f t="shared" si="47"/>
        <v>0</v>
      </c>
      <c r="E83" s="56">
        <f t="shared" si="47"/>
        <v>0</v>
      </c>
      <c r="F83" s="56">
        <f t="shared" si="47"/>
        <v>1584</v>
      </c>
      <c r="G83" s="56">
        <f t="shared" si="47"/>
        <v>1865</v>
      </c>
      <c r="H83" s="56">
        <f t="shared" si="47"/>
        <v>0</v>
      </c>
      <c r="I83" s="19">
        <f t="shared" si="47"/>
        <v>255</v>
      </c>
      <c r="J83" s="21">
        <f t="shared" si="47"/>
        <v>8</v>
      </c>
      <c r="K83" s="37">
        <f t="shared" si="38"/>
        <v>1124.9621320021884</v>
      </c>
      <c r="L83" s="24">
        <f t="shared" si="39"/>
        <v>345.22049348218286</v>
      </c>
      <c r="M83" s="24">
        <f t="shared" si="40"/>
        <v>0</v>
      </c>
      <c r="N83" s="24">
        <f t="shared" si="41"/>
        <v>0</v>
      </c>
      <c r="O83" s="24">
        <f t="shared" si="42"/>
        <v>358.10691661806</v>
      </c>
      <c r="P83" s="24">
        <f t="shared" si="43"/>
        <v>421.63472190194557</v>
      </c>
      <c r="Q83" s="24">
        <f t="shared" si="44"/>
        <v>57.64978771313466</v>
      </c>
      <c r="R83" s="24">
        <f t="shared" si="45"/>
        <v>1.808620791000303</v>
      </c>
      <c r="S83" s="25"/>
      <c r="T83" s="51">
        <f>SUM(T84:T86)</f>
        <v>442326</v>
      </c>
      <c r="U83" s="25"/>
      <c r="V83" s="25"/>
    </row>
    <row r="84" spans="1:20" ht="13.5">
      <c r="A84" s="33" t="s">
        <v>73</v>
      </c>
      <c r="B84" s="55">
        <v>1469</v>
      </c>
      <c r="C84" s="55">
        <v>108</v>
      </c>
      <c r="D84" s="55">
        <v>0</v>
      </c>
      <c r="E84" s="55">
        <v>0</v>
      </c>
      <c r="F84" s="55">
        <v>120</v>
      </c>
      <c r="G84" s="55">
        <v>1241</v>
      </c>
      <c r="H84" s="55">
        <v>0</v>
      </c>
      <c r="I84" s="28">
        <v>45</v>
      </c>
      <c r="J84" s="29"/>
      <c r="K84" s="30">
        <f t="shared" si="38"/>
        <v>925.1503605504299</v>
      </c>
      <c r="L84" s="31">
        <f t="shared" si="39"/>
        <v>68.01650029914666</v>
      </c>
      <c r="M84" s="31">
        <f t="shared" si="40"/>
        <v>0</v>
      </c>
      <c r="N84" s="31">
        <f t="shared" si="41"/>
        <v>0</v>
      </c>
      <c r="O84" s="31">
        <f t="shared" si="42"/>
        <v>75.57388922127404</v>
      </c>
      <c r="P84" s="31">
        <f t="shared" si="43"/>
        <v>781.559971030009</v>
      </c>
      <c r="Q84" s="31">
        <f t="shared" si="44"/>
        <v>28.340208457977766</v>
      </c>
      <c r="R84" s="31">
        <f t="shared" si="45"/>
        <v>0</v>
      </c>
      <c r="T84" s="52">
        <v>158785</v>
      </c>
    </row>
    <row r="85" spans="1:20" ht="13.5">
      <c r="A85" s="33" t="s">
        <v>74</v>
      </c>
      <c r="B85" s="55">
        <v>2123</v>
      </c>
      <c r="C85" s="55">
        <v>1133</v>
      </c>
      <c r="D85" s="55">
        <v>0</v>
      </c>
      <c r="E85" s="55">
        <v>0</v>
      </c>
      <c r="F85" s="55">
        <v>635</v>
      </c>
      <c r="G85" s="55">
        <v>355</v>
      </c>
      <c r="H85" s="55">
        <v>0</v>
      </c>
      <c r="I85" s="28">
        <v>155</v>
      </c>
      <c r="J85" s="29">
        <v>8</v>
      </c>
      <c r="K85" s="30">
        <f t="shared" si="38"/>
        <v>1174.6869622473428</v>
      </c>
      <c r="L85" s="31">
        <f t="shared" si="39"/>
        <v>626.9054772615352</v>
      </c>
      <c r="M85" s="31">
        <f t="shared" si="40"/>
        <v>0</v>
      </c>
      <c r="N85" s="31">
        <f t="shared" si="41"/>
        <v>0</v>
      </c>
      <c r="O85" s="31">
        <f t="shared" si="42"/>
        <v>351.3547908747351</v>
      </c>
      <c r="P85" s="31">
        <f t="shared" si="43"/>
        <v>196.42669411107238</v>
      </c>
      <c r="Q85" s="31">
        <f t="shared" si="44"/>
        <v>85.76376785131329</v>
      </c>
      <c r="R85" s="31">
        <f t="shared" si="45"/>
        <v>4.4265170503903635</v>
      </c>
      <c r="T85" s="52">
        <v>180729</v>
      </c>
    </row>
    <row r="86" spans="1:20" ht="14.25" thickBot="1">
      <c r="A86" s="33" t="s">
        <v>67</v>
      </c>
      <c r="B86" s="55">
        <v>1384</v>
      </c>
      <c r="C86" s="55">
        <v>286</v>
      </c>
      <c r="D86" s="55">
        <v>0</v>
      </c>
      <c r="E86" s="55">
        <v>0</v>
      </c>
      <c r="F86" s="55">
        <v>829</v>
      </c>
      <c r="G86" s="55">
        <v>269</v>
      </c>
      <c r="H86" s="55">
        <v>0</v>
      </c>
      <c r="I86" s="28">
        <v>55</v>
      </c>
      <c r="J86" s="29"/>
      <c r="K86" s="30">
        <f t="shared" si="38"/>
        <v>1346.1463642376375</v>
      </c>
      <c r="L86" s="31">
        <f t="shared" si="39"/>
        <v>278.17764463292224</v>
      </c>
      <c r="M86" s="31">
        <f t="shared" si="40"/>
        <v>0</v>
      </c>
      <c r="N86" s="31">
        <f t="shared" si="41"/>
        <v>0</v>
      </c>
      <c r="O86" s="31">
        <f t="shared" si="42"/>
        <v>806.3261097926312</v>
      </c>
      <c r="P86" s="31">
        <f t="shared" si="43"/>
        <v>261.6426098120842</v>
      </c>
      <c r="Q86" s="31">
        <f t="shared" si="44"/>
        <v>53.49570089094658</v>
      </c>
      <c r="R86" s="31">
        <f t="shared" si="45"/>
        <v>0</v>
      </c>
      <c r="T86" s="52">
        <v>102812</v>
      </c>
    </row>
    <row r="87" spans="1:22" ht="14.25" thickBot="1">
      <c r="A87" s="36" t="s">
        <v>75</v>
      </c>
      <c r="B87" s="56">
        <f aca="true" t="shared" si="48" ref="B87:J87">SUM(B88:B96)</f>
        <v>1674</v>
      </c>
      <c r="C87" s="56">
        <f t="shared" si="48"/>
        <v>469</v>
      </c>
      <c r="D87" s="56">
        <f t="shared" si="48"/>
        <v>0</v>
      </c>
      <c r="E87" s="56">
        <f t="shared" si="48"/>
        <v>24</v>
      </c>
      <c r="F87" s="56">
        <f t="shared" si="48"/>
        <v>573</v>
      </c>
      <c r="G87" s="56">
        <f t="shared" si="48"/>
        <v>608</v>
      </c>
      <c r="H87" s="56">
        <f t="shared" si="48"/>
        <v>0</v>
      </c>
      <c r="I87" s="20">
        <f t="shared" si="48"/>
        <v>80</v>
      </c>
      <c r="J87" s="21">
        <f t="shared" si="48"/>
        <v>5</v>
      </c>
      <c r="K87" s="37">
        <f t="shared" si="38"/>
        <v>1134.3384719634084</v>
      </c>
      <c r="L87" s="24">
        <f t="shared" si="39"/>
        <v>317.8045061832966</v>
      </c>
      <c r="M87" s="24">
        <f t="shared" si="40"/>
        <v>0</v>
      </c>
      <c r="N87" s="24">
        <f t="shared" si="41"/>
        <v>16.26291716076571</v>
      </c>
      <c r="O87" s="24">
        <f t="shared" si="42"/>
        <v>388.2771472132814</v>
      </c>
      <c r="P87" s="24">
        <f t="shared" si="43"/>
        <v>411.9939014060647</v>
      </c>
      <c r="Q87" s="24">
        <f t="shared" si="44"/>
        <v>54.20972386921904</v>
      </c>
      <c r="R87" s="24">
        <f t="shared" si="45"/>
        <v>3.38810774182619</v>
      </c>
      <c r="S87" s="25"/>
      <c r="T87" s="51">
        <f>SUM(T88:T96)</f>
        <v>147575</v>
      </c>
      <c r="U87" s="25"/>
      <c r="V87" s="25"/>
    </row>
    <row r="88" spans="1:20" ht="13.5">
      <c r="A88" s="33" t="s">
        <v>76</v>
      </c>
      <c r="B88" s="55">
        <v>481</v>
      </c>
      <c r="C88" s="55">
        <v>0</v>
      </c>
      <c r="D88" s="55">
        <v>0</v>
      </c>
      <c r="E88" s="55">
        <v>4</v>
      </c>
      <c r="F88" s="55">
        <v>240</v>
      </c>
      <c r="G88" s="55">
        <v>237</v>
      </c>
      <c r="H88" s="55">
        <v>0</v>
      </c>
      <c r="I88" s="28">
        <v>80</v>
      </c>
      <c r="J88" s="29">
        <v>5</v>
      </c>
      <c r="K88" s="30">
        <f t="shared" si="38"/>
        <v>1046.4483846404873</v>
      </c>
      <c r="L88" s="31">
        <f t="shared" si="39"/>
        <v>0</v>
      </c>
      <c r="M88" s="31">
        <f t="shared" si="40"/>
        <v>0</v>
      </c>
      <c r="N88" s="31">
        <f t="shared" si="41"/>
        <v>8.702273468943762</v>
      </c>
      <c r="O88" s="31">
        <f t="shared" si="42"/>
        <v>522.1364081366256</v>
      </c>
      <c r="P88" s="31">
        <f t="shared" si="43"/>
        <v>515.6097030349179</v>
      </c>
      <c r="Q88" s="31">
        <f t="shared" si="44"/>
        <v>174.04546937887523</v>
      </c>
      <c r="R88" s="31">
        <f t="shared" si="45"/>
        <v>10.877841836179702</v>
      </c>
      <c r="T88" s="52">
        <v>45965</v>
      </c>
    </row>
    <row r="89" spans="1:20" ht="13.5">
      <c r="A89" s="33" t="s">
        <v>77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28"/>
      <c r="J89" s="29"/>
      <c r="K89" s="30">
        <f t="shared" si="38"/>
        <v>0</v>
      </c>
      <c r="L89" s="31">
        <f t="shared" si="39"/>
        <v>0</v>
      </c>
      <c r="M89" s="31">
        <f t="shared" si="40"/>
        <v>0</v>
      </c>
      <c r="N89" s="31">
        <f t="shared" si="41"/>
        <v>0</v>
      </c>
      <c r="O89" s="31">
        <f t="shared" si="42"/>
        <v>0</v>
      </c>
      <c r="P89" s="31">
        <f t="shared" si="43"/>
        <v>0</v>
      </c>
      <c r="Q89" s="31">
        <f t="shared" si="44"/>
        <v>0</v>
      </c>
      <c r="R89" s="31">
        <f t="shared" si="45"/>
        <v>0</v>
      </c>
      <c r="T89" s="52">
        <v>7702</v>
      </c>
    </row>
    <row r="90" spans="1:20" ht="13.5">
      <c r="A90" s="33" t="s">
        <v>78</v>
      </c>
      <c r="B90" s="55">
        <v>29</v>
      </c>
      <c r="C90" s="55">
        <v>0</v>
      </c>
      <c r="D90" s="55">
        <v>0</v>
      </c>
      <c r="E90" s="55">
        <v>0</v>
      </c>
      <c r="F90" s="55">
        <v>0</v>
      </c>
      <c r="G90" s="55">
        <v>29</v>
      </c>
      <c r="H90" s="55">
        <v>0</v>
      </c>
      <c r="I90" s="28"/>
      <c r="J90" s="29"/>
      <c r="K90" s="30">
        <f t="shared" si="38"/>
        <v>432.51304996271443</v>
      </c>
      <c r="L90" s="31">
        <f t="shared" si="39"/>
        <v>0</v>
      </c>
      <c r="M90" s="31">
        <f t="shared" si="40"/>
        <v>0</v>
      </c>
      <c r="N90" s="31">
        <f t="shared" si="41"/>
        <v>0</v>
      </c>
      <c r="O90" s="31">
        <f t="shared" si="42"/>
        <v>0</v>
      </c>
      <c r="P90" s="31">
        <f t="shared" si="43"/>
        <v>432.51304996271443</v>
      </c>
      <c r="Q90" s="31">
        <f t="shared" si="44"/>
        <v>0</v>
      </c>
      <c r="R90" s="31">
        <f t="shared" si="45"/>
        <v>0</v>
      </c>
      <c r="T90" s="52">
        <v>6705</v>
      </c>
    </row>
    <row r="91" spans="1:20" ht="13.5">
      <c r="A91" s="33" t="s">
        <v>79</v>
      </c>
      <c r="B91" s="55">
        <v>394</v>
      </c>
      <c r="C91" s="55">
        <v>274</v>
      </c>
      <c r="D91" s="55">
        <v>0</v>
      </c>
      <c r="E91" s="55">
        <v>0</v>
      </c>
      <c r="F91" s="55">
        <v>120</v>
      </c>
      <c r="G91" s="55">
        <v>0</v>
      </c>
      <c r="H91" s="55">
        <v>0</v>
      </c>
      <c r="I91" s="28"/>
      <c r="J91" s="29"/>
      <c r="K91" s="30">
        <f t="shared" si="38"/>
        <v>3097.48427672956</v>
      </c>
      <c r="L91" s="31">
        <f t="shared" si="39"/>
        <v>2154.0880503144654</v>
      </c>
      <c r="M91" s="31">
        <f t="shared" si="40"/>
        <v>0</v>
      </c>
      <c r="N91" s="31">
        <f t="shared" si="41"/>
        <v>0</v>
      </c>
      <c r="O91" s="31">
        <f t="shared" si="42"/>
        <v>943.3962264150942</v>
      </c>
      <c r="P91" s="31">
        <f t="shared" si="43"/>
        <v>0</v>
      </c>
      <c r="Q91" s="31">
        <f t="shared" si="44"/>
        <v>0</v>
      </c>
      <c r="R91" s="31">
        <f t="shared" si="45"/>
        <v>0</v>
      </c>
      <c r="T91" s="52">
        <v>12720</v>
      </c>
    </row>
    <row r="92" spans="1:20" ht="13.5">
      <c r="A92" s="33" t="s">
        <v>80</v>
      </c>
      <c r="B92" s="55">
        <v>459</v>
      </c>
      <c r="C92" s="55">
        <v>195</v>
      </c>
      <c r="D92" s="55">
        <v>0</v>
      </c>
      <c r="E92" s="55">
        <v>20</v>
      </c>
      <c r="F92" s="55">
        <v>44</v>
      </c>
      <c r="G92" s="55">
        <v>200</v>
      </c>
      <c r="H92" s="55">
        <v>0</v>
      </c>
      <c r="I92" s="28"/>
      <c r="J92" s="29"/>
      <c r="K92" s="30">
        <f t="shared" si="38"/>
        <v>1807.1577621166186</v>
      </c>
      <c r="L92" s="31">
        <f t="shared" si="39"/>
        <v>767.7467616835308</v>
      </c>
      <c r="M92" s="31">
        <f t="shared" si="40"/>
        <v>0</v>
      </c>
      <c r="N92" s="31">
        <f t="shared" si="41"/>
        <v>78.74325760856726</v>
      </c>
      <c r="O92" s="31">
        <f t="shared" si="42"/>
        <v>173.23516673884797</v>
      </c>
      <c r="P92" s="31">
        <f t="shared" si="43"/>
        <v>787.4325760856726</v>
      </c>
      <c r="Q92" s="31">
        <f t="shared" si="44"/>
        <v>0</v>
      </c>
      <c r="R92" s="31">
        <f t="shared" si="45"/>
        <v>0</v>
      </c>
      <c r="T92" s="52">
        <v>25399</v>
      </c>
    </row>
    <row r="93" spans="1:20" ht="13.5">
      <c r="A93" s="33" t="s">
        <v>81</v>
      </c>
      <c r="B93" s="55"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28"/>
      <c r="J93" s="29"/>
      <c r="K93" s="30">
        <f t="shared" si="38"/>
        <v>0</v>
      </c>
      <c r="L93" s="31">
        <f t="shared" si="39"/>
        <v>0</v>
      </c>
      <c r="M93" s="31">
        <f t="shared" si="40"/>
        <v>0</v>
      </c>
      <c r="N93" s="31">
        <f t="shared" si="41"/>
        <v>0</v>
      </c>
      <c r="O93" s="31">
        <f t="shared" si="42"/>
        <v>0</v>
      </c>
      <c r="P93" s="31">
        <f t="shared" si="43"/>
        <v>0</v>
      </c>
      <c r="Q93" s="31">
        <f t="shared" si="44"/>
        <v>0</v>
      </c>
      <c r="R93" s="31">
        <f t="shared" si="45"/>
        <v>0</v>
      </c>
      <c r="T93" s="52">
        <v>10778</v>
      </c>
    </row>
    <row r="94" spans="1:20" ht="13.5">
      <c r="A94" s="33" t="s">
        <v>82</v>
      </c>
      <c r="B94" s="55">
        <v>65</v>
      </c>
      <c r="C94" s="55">
        <v>0</v>
      </c>
      <c r="D94" s="55">
        <v>0</v>
      </c>
      <c r="E94" s="55">
        <v>0</v>
      </c>
      <c r="F94" s="55">
        <v>65</v>
      </c>
      <c r="G94" s="55">
        <v>0</v>
      </c>
      <c r="H94" s="55">
        <v>0</v>
      </c>
      <c r="I94" s="28"/>
      <c r="J94" s="29"/>
      <c r="K94" s="30">
        <f t="shared" si="38"/>
        <v>1252.4084778420038</v>
      </c>
      <c r="L94" s="31">
        <f t="shared" si="39"/>
        <v>0</v>
      </c>
      <c r="M94" s="31">
        <f t="shared" si="40"/>
        <v>0</v>
      </c>
      <c r="N94" s="31">
        <f t="shared" si="41"/>
        <v>0</v>
      </c>
      <c r="O94" s="31">
        <f t="shared" si="42"/>
        <v>1252.4084778420038</v>
      </c>
      <c r="P94" s="31">
        <f t="shared" si="43"/>
        <v>0</v>
      </c>
      <c r="Q94" s="31">
        <f t="shared" si="44"/>
        <v>0</v>
      </c>
      <c r="R94" s="31">
        <f t="shared" si="45"/>
        <v>0</v>
      </c>
      <c r="T94" s="52">
        <v>5190</v>
      </c>
    </row>
    <row r="95" spans="1:20" ht="13.5">
      <c r="A95" s="33" t="s">
        <v>83</v>
      </c>
      <c r="B95" s="55">
        <v>166</v>
      </c>
      <c r="C95" s="55">
        <v>0</v>
      </c>
      <c r="D95" s="55">
        <v>0</v>
      </c>
      <c r="E95" s="55">
        <v>0</v>
      </c>
      <c r="F95" s="55">
        <v>56</v>
      </c>
      <c r="G95" s="55">
        <v>110</v>
      </c>
      <c r="H95" s="55">
        <v>0</v>
      </c>
      <c r="I95" s="28"/>
      <c r="J95" s="29"/>
      <c r="K95" s="30">
        <f t="shared" si="38"/>
        <v>979.3510324483775</v>
      </c>
      <c r="L95" s="31">
        <f t="shared" si="39"/>
        <v>0</v>
      </c>
      <c r="M95" s="31">
        <f t="shared" si="40"/>
        <v>0</v>
      </c>
      <c r="N95" s="31">
        <f t="shared" si="41"/>
        <v>0</v>
      </c>
      <c r="O95" s="31">
        <f t="shared" si="42"/>
        <v>330.3834808259587</v>
      </c>
      <c r="P95" s="31">
        <f t="shared" si="43"/>
        <v>648.9675516224189</v>
      </c>
      <c r="Q95" s="31">
        <f t="shared" si="44"/>
        <v>0</v>
      </c>
      <c r="R95" s="31">
        <f t="shared" si="45"/>
        <v>0</v>
      </c>
      <c r="T95" s="52">
        <v>16950</v>
      </c>
    </row>
    <row r="96" spans="1:20" ht="14.25" thickBot="1">
      <c r="A96" s="33" t="s">
        <v>84</v>
      </c>
      <c r="B96" s="55">
        <v>80</v>
      </c>
      <c r="C96" s="55">
        <v>0</v>
      </c>
      <c r="D96" s="55">
        <v>0</v>
      </c>
      <c r="E96" s="55">
        <v>0</v>
      </c>
      <c r="F96" s="55">
        <v>48</v>
      </c>
      <c r="G96" s="55">
        <v>32</v>
      </c>
      <c r="H96" s="55">
        <v>0</v>
      </c>
      <c r="I96" s="28"/>
      <c r="J96" s="29"/>
      <c r="K96" s="30">
        <f t="shared" si="38"/>
        <v>494.8657676605221</v>
      </c>
      <c r="L96" s="31">
        <f t="shared" si="39"/>
        <v>0</v>
      </c>
      <c r="M96" s="31">
        <f t="shared" si="40"/>
        <v>0</v>
      </c>
      <c r="N96" s="31">
        <f t="shared" si="41"/>
        <v>0</v>
      </c>
      <c r="O96" s="31">
        <f t="shared" si="42"/>
        <v>296.9194605963133</v>
      </c>
      <c r="P96" s="31">
        <f t="shared" si="43"/>
        <v>197.94630706420884</v>
      </c>
      <c r="Q96" s="31">
        <f t="shared" si="44"/>
        <v>0</v>
      </c>
      <c r="R96" s="31">
        <f t="shared" si="45"/>
        <v>0</v>
      </c>
      <c r="T96" s="52">
        <v>16166</v>
      </c>
    </row>
    <row r="97" spans="1:22" ht="14.25" thickBot="1">
      <c r="A97" s="36" t="s">
        <v>85</v>
      </c>
      <c r="B97" s="56">
        <f aca="true" t="shared" si="49" ref="B97:J97">SUM(B98:B102)</f>
        <v>2883</v>
      </c>
      <c r="C97" s="56">
        <f t="shared" si="49"/>
        <v>860</v>
      </c>
      <c r="D97" s="56">
        <f t="shared" si="49"/>
        <v>6</v>
      </c>
      <c r="E97" s="56">
        <f t="shared" si="49"/>
        <v>20</v>
      </c>
      <c r="F97" s="56">
        <f>SUM(F98:F102)</f>
        <v>416</v>
      </c>
      <c r="G97" s="56">
        <f>SUM(G98:G102)</f>
        <v>1581</v>
      </c>
      <c r="H97" s="56">
        <f>SUM(H98:H102)</f>
        <v>0</v>
      </c>
      <c r="I97" s="20">
        <f t="shared" si="49"/>
        <v>186</v>
      </c>
      <c r="J97" s="21">
        <f t="shared" si="49"/>
        <v>15</v>
      </c>
      <c r="K97" s="37">
        <f t="shared" si="38"/>
        <v>1444.3815411746434</v>
      </c>
      <c r="L97" s="24">
        <f t="shared" si="39"/>
        <v>430.8595648318396</v>
      </c>
      <c r="M97" s="24">
        <f t="shared" si="40"/>
        <v>3.0059969639430664</v>
      </c>
      <c r="N97" s="24">
        <f t="shared" si="41"/>
        <v>10.01998987981022</v>
      </c>
      <c r="O97" s="24">
        <f t="shared" si="42"/>
        <v>208.4157895000526</v>
      </c>
      <c r="P97" s="24">
        <f t="shared" si="43"/>
        <v>792.080199998998</v>
      </c>
      <c r="Q97" s="24">
        <f t="shared" si="44"/>
        <v>93.18590588223506</v>
      </c>
      <c r="R97" s="24">
        <f t="shared" si="45"/>
        <v>7.514992409857666</v>
      </c>
      <c r="S97" s="25"/>
      <c r="T97" s="51">
        <f>SUM(T98:T102)</f>
        <v>199601</v>
      </c>
      <c r="U97" s="25"/>
      <c r="V97" s="25"/>
    </row>
    <row r="98" spans="1:20" ht="13.5">
      <c r="A98" s="33" t="s">
        <v>86</v>
      </c>
      <c r="B98" s="55">
        <v>917</v>
      </c>
      <c r="C98" s="55">
        <v>150</v>
      </c>
      <c r="D98" s="55">
        <v>0</v>
      </c>
      <c r="E98" s="55">
        <v>20</v>
      </c>
      <c r="F98" s="55">
        <v>251</v>
      </c>
      <c r="G98" s="55">
        <v>496</v>
      </c>
      <c r="H98" s="55">
        <v>0</v>
      </c>
      <c r="I98" s="28">
        <v>82</v>
      </c>
      <c r="J98" s="29"/>
      <c r="K98" s="30">
        <f t="shared" si="38"/>
        <v>1222.3407091442282</v>
      </c>
      <c r="L98" s="31">
        <f t="shared" si="39"/>
        <v>199.94668088509732</v>
      </c>
      <c r="M98" s="31">
        <f t="shared" si="40"/>
        <v>0</v>
      </c>
      <c r="N98" s="31">
        <f t="shared" si="41"/>
        <v>26.659557451346306</v>
      </c>
      <c r="O98" s="31">
        <f t="shared" si="42"/>
        <v>334.5774460143962</v>
      </c>
      <c r="P98" s="31">
        <f t="shared" si="43"/>
        <v>661.1570247933884</v>
      </c>
      <c r="Q98" s="31">
        <f t="shared" si="44"/>
        <v>109.30418555051988</v>
      </c>
      <c r="R98" s="31">
        <f t="shared" si="45"/>
        <v>0</v>
      </c>
      <c r="T98" s="52">
        <v>75020</v>
      </c>
    </row>
    <row r="99" spans="1:20" ht="13.5">
      <c r="A99" s="33" t="s">
        <v>87</v>
      </c>
      <c r="B99" s="55">
        <v>367</v>
      </c>
      <c r="C99" s="55">
        <v>61</v>
      </c>
      <c r="D99" s="55">
        <v>0</v>
      </c>
      <c r="E99" s="55">
        <v>0</v>
      </c>
      <c r="F99" s="55">
        <v>83</v>
      </c>
      <c r="G99" s="55">
        <v>223</v>
      </c>
      <c r="H99" s="55">
        <v>0</v>
      </c>
      <c r="I99" s="28">
        <v>88</v>
      </c>
      <c r="J99" s="29">
        <v>15</v>
      </c>
      <c r="K99" s="30">
        <f t="shared" si="38"/>
        <v>1144.478747622166</v>
      </c>
      <c r="L99" s="31">
        <f t="shared" si="39"/>
        <v>190.22671282003307</v>
      </c>
      <c r="M99" s="31">
        <f t="shared" si="40"/>
        <v>0</v>
      </c>
      <c r="N99" s="31">
        <f t="shared" si="41"/>
        <v>0</v>
      </c>
      <c r="O99" s="31">
        <f t="shared" si="42"/>
        <v>258.83306826332364</v>
      </c>
      <c r="P99" s="31">
        <f t="shared" si="43"/>
        <v>695.4189665388094</v>
      </c>
      <c r="Q99" s="31">
        <f t="shared" si="44"/>
        <v>274.42542177316244</v>
      </c>
      <c r="R99" s="31">
        <f t="shared" si="45"/>
        <v>46.777060529516326</v>
      </c>
      <c r="T99" s="52">
        <v>32067</v>
      </c>
    </row>
    <row r="100" spans="1:20" ht="13.5">
      <c r="A100" s="33" t="s">
        <v>88</v>
      </c>
      <c r="B100" s="55">
        <v>1499</v>
      </c>
      <c r="C100" s="55">
        <v>649</v>
      </c>
      <c r="D100" s="55">
        <v>6</v>
      </c>
      <c r="E100" s="55">
        <v>0</v>
      </c>
      <c r="F100" s="55">
        <v>42</v>
      </c>
      <c r="G100" s="55">
        <v>802</v>
      </c>
      <c r="H100" s="55">
        <v>0</v>
      </c>
      <c r="I100" s="28">
        <v>16</v>
      </c>
      <c r="J100" s="29"/>
      <c r="K100" s="30">
        <f t="shared" si="38"/>
        <v>2121.93706382798</v>
      </c>
      <c r="L100" s="31">
        <f t="shared" si="39"/>
        <v>918.7039055532749</v>
      </c>
      <c r="M100" s="31">
        <f t="shared" si="40"/>
        <v>8.49341052899792</v>
      </c>
      <c r="N100" s="31">
        <f t="shared" si="41"/>
        <v>0</v>
      </c>
      <c r="O100" s="31">
        <f t="shared" si="42"/>
        <v>59.45387370298544</v>
      </c>
      <c r="P100" s="31">
        <f t="shared" si="43"/>
        <v>1135.2858740427218</v>
      </c>
      <c r="Q100" s="31">
        <f t="shared" si="44"/>
        <v>22.64909474399445</v>
      </c>
      <c r="R100" s="31">
        <f t="shared" si="45"/>
        <v>0</v>
      </c>
      <c r="T100" s="52">
        <v>70643</v>
      </c>
    </row>
    <row r="101" spans="1:20" ht="13.5">
      <c r="A101" s="33" t="s">
        <v>89</v>
      </c>
      <c r="B101" s="55">
        <v>100</v>
      </c>
      <c r="C101" s="55">
        <v>0</v>
      </c>
      <c r="D101" s="55">
        <v>0</v>
      </c>
      <c r="E101" s="55">
        <v>0</v>
      </c>
      <c r="F101" s="55">
        <v>40</v>
      </c>
      <c r="G101" s="55">
        <v>60</v>
      </c>
      <c r="H101" s="55">
        <v>0</v>
      </c>
      <c r="I101" s="28"/>
      <c r="J101" s="29"/>
      <c r="K101" s="30">
        <f t="shared" si="38"/>
        <v>843.7394532568343</v>
      </c>
      <c r="L101" s="31">
        <f t="shared" si="39"/>
        <v>0</v>
      </c>
      <c r="M101" s="31">
        <f t="shared" si="40"/>
        <v>0</v>
      </c>
      <c r="N101" s="31">
        <f t="shared" si="41"/>
        <v>0</v>
      </c>
      <c r="O101" s="31">
        <f t="shared" si="42"/>
        <v>337.49578130273375</v>
      </c>
      <c r="P101" s="31">
        <f t="shared" si="43"/>
        <v>506.2436719541006</v>
      </c>
      <c r="Q101" s="31">
        <f t="shared" si="44"/>
        <v>0</v>
      </c>
      <c r="R101" s="31">
        <f t="shared" si="45"/>
        <v>0</v>
      </c>
      <c r="T101" s="52">
        <v>11852</v>
      </c>
    </row>
    <row r="102" spans="1:20" ht="14.25" thickBot="1">
      <c r="A102" s="33" t="s">
        <v>90</v>
      </c>
      <c r="B102" s="55">
        <v>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28"/>
      <c r="J102" s="29"/>
      <c r="K102" s="30">
        <f aca="true" t="shared" si="50" ref="K102:K123">B102/T102*100000</f>
        <v>0</v>
      </c>
      <c r="L102" s="31">
        <f aca="true" t="shared" si="51" ref="L102:L123">C102/T102*100000</f>
        <v>0</v>
      </c>
      <c r="M102" s="31">
        <f aca="true" t="shared" si="52" ref="M102:M123">D102/T102*100000</f>
        <v>0</v>
      </c>
      <c r="N102" s="31">
        <f aca="true" t="shared" si="53" ref="N102:N123">E102/T102*100000</f>
        <v>0</v>
      </c>
      <c r="O102" s="31">
        <f aca="true" t="shared" si="54" ref="O102:O123">F102/T102*100000</f>
        <v>0</v>
      </c>
      <c r="P102" s="31">
        <f aca="true" t="shared" si="55" ref="P102:P123">G102/T102*100000</f>
        <v>0</v>
      </c>
      <c r="Q102" s="31">
        <f aca="true" t="shared" si="56" ref="Q102:Q123">I102/T102*100000</f>
        <v>0</v>
      </c>
      <c r="R102" s="31">
        <f aca="true" t="shared" si="57" ref="R102:R123">J102/T102*100000</f>
        <v>0</v>
      </c>
      <c r="T102" s="52">
        <v>10019</v>
      </c>
    </row>
    <row r="103" spans="1:22" ht="14.25" thickBot="1">
      <c r="A103" s="36" t="s">
        <v>91</v>
      </c>
      <c r="B103" s="56">
        <f aca="true" t="shared" si="58" ref="B103:J103">SUM(B104:B112)</f>
        <v>1621</v>
      </c>
      <c r="C103" s="56">
        <f t="shared" si="58"/>
        <v>378</v>
      </c>
      <c r="D103" s="56">
        <f t="shared" si="58"/>
        <v>0</v>
      </c>
      <c r="E103" s="56">
        <f t="shared" si="58"/>
        <v>12</v>
      </c>
      <c r="F103" s="56">
        <f>SUM(F104:F112)</f>
        <v>330</v>
      </c>
      <c r="G103" s="56">
        <f t="shared" si="58"/>
        <v>901</v>
      </c>
      <c r="H103" s="56">
        <f>SUM(H104:H112)</f>
        <v>0</v>
      </c>
      <c r="I103" s="20">
        <f t="shared" si="58"/>
        <v>152</v>
      </c>
      <c r="J103" s="21">
        <f t="shared" si="58"/>
        <v>40</v>
      </c>
      <c r="K103" s="37">
        <f t="shared" si="50"/>
        <v>765.3446647780926</v>
      </c>
      <c r="L103" s="24">
        <f t="shared" si="51"/>
        <v>178.47025495750708</v>
      </c>
      <c r="M103" s="24">
        <f t="shared" si="52"/>
        <v>0</v>
      </c>
      <c r="N103" s="24">
        <f t="shared" si="53"/>
        <v>5.665722379603399</v>
      </c>
      <c r="O103" s="24">
        <f t="shared" si="54"/>
        <v>155.80736543909347</v>
      </c>
      <c r="P103" s="24">
        <f t="shared" si="55"/>
        <v>425.4013220018886</v>
      </c>
      <c r="Q103" s="24">
        <f t="shared" si="56"/>
        <v>71.76581680830972</v>
      </c>
      <c r="R103" s="24">
        <f t="shared" si="57"/>
        <v>18.885741265344663</v>
      </c>
      <c r="S103" s="25"/>
      <c r="T103" s="51">
        <f>SUM(T104:T112)</f>
        <v>211800</v>
      </c>
      <c r="U103" s="25"/>
      <c r="V103" s="25"/>
    </row>
    <row r="104" spans="1:20" ht="13.5">
      <c r="A104" s="33" t="s">
        <v>92</v>
      </c>
      <c r="B104" s="55">
        <v>755</v>
      </c>
      <c r="C104" s="55">
        <v>378</v>
      </c>
      <c r="D104" s="55">
        <v>0</v>
      </c>
      <c r="E104" s="55">
        <v>12</v>
      </c>
      <c r="F104" s="55">
        <v>89</v>
      </c>
      <c r="G104" s="55">
        <v>276</v>
      </c>
      <c r="H104" s="55">
        <v>0</v>
      </c>
      <c r="I104" s="28">
        <v>84</v>
      </c>
      <c r="J104" s="29">
        <v>15</v>
      </c>
      <c r="K104" s="30">
        <f t="shared" si="50"/>
        <v>1223.6430527868267</v>
      </c>
      <c r="L104" s="31">
        <f t="shared" si="51"/>
        <v>612.6318860310205</v>
      </c>
      <c r="M104" s="31">
        <f t="shared" si="52"/>
        <v>0</v>
      </c>
      <c r="N104" s="31">
        <f t="shared" si="53"/>
        <v>19.448631302572082</v>
      </c>
      <c r="O104" s="31">
        <f t="shared" si="54"/>
        <v>144.24401549407625</v>
      </c>
      <c r="P104" s="31">
        <f t="shared" si="55"/>
        <v>447.31851995915787</v>
      </c>
      <c r="Q104" s="31">
        <f t="shared" si="56"/>
        <v>136.14041911800456</v>
      </c>
      <c r="R104" s="31">
        <f t="shared" si="57"/>
        <v>24.310789128215102</v>
      </c>
      <c r="T104" s="52">
        <v>61701</v>
      </c>
    </row>
    <row r="105" spans="1:20" ht="13.5">
      <c r="A105" s="33" t="s">
        <v>93</v>
      </c>
      <c r="B105" s="55">
        <v>100</v>
      </c>
      <c r="C105" s="55">
        <v>0</v>
      </c>
      <c r="D105" s="55">
        <v>0</v>
      </c>
      <c r="E105" s="55">
        <v>0</v>
      </c>
      <c r="F105" s="55">
        <v>20</v>
      </c>
      <c r="G105" s="55">
        <v>80</v>
      </c>
      <c r="H105" s="55">
        <v>0</v>
      </c>
      <c r="I105" s="28">
        <v>25</v>
      </c>
      <c r="J105" s="29"/>
      <c r="K105" s="30">
        <f t="shared" si="50"/>
        <v>201.82449342052152</v>
      </c>
      <c r="L105" s="31">
        <f t="shared" si="51"/>
        <v>0</v>
      </c>
      <c r="M105" s="31">
        <f t="shared" si="52"/>
        <v>0</v>
      </c>
      <c r="N105" s="31">
        <f t="shared" si="53"/>
        <v>0</v>
      </c>
      <c r="O105" s="31">
        <f t="shared" si="54"/>
        <v>40.364898684104304</v>
      </c>
      <c r="P105" s="31">
        <f t="shared" si="55"/>
        <v>161.45959473641722</v>
      </c>
      <c r="Q105" s="31">
        <f t="shared" si="56"/>
        <v>50.45612335513038</v>
      </c>
      <c r="R105" s="31">
        <f t="shared" si="57"/>
        <v>0</v>
      </c>
      <c r="T105" s="52">
        <v>49548</v>
      </c>
    </row>
    <row r="106" spans="1:20" ht="13.5">
      <c r="A106" s="33" t="s">
        <v>94</v>
      </c>
      <c r="B106" s="55">
        <v>137</v>
      </c>
      <c r="C106" s="55">
        <v>0</v>
      </c>
      <c r="D106" s="55">
        <v>0</v>
      </c>
      <c r="E106" s="55">
        <v>0</v>
      </c>
      <c r="F106" s="55">
        <v>107</v>
      </c>
      <c r="G106" s="55">
        <v>30</v>
      </c>
      <c r="H106" s="55">
        <v>0</v>
      </c>
      <c r="I106" s="28"/>
      <c r="J106" s="29"/>
      <c r="K106" s="30">
        <f t="shared" si="50"/>
        <v>720.7112420432427</v>
      </c>
      <c r="L106" s="31">
        <f t="shared" si="51"/>
        <v>0</v>
      </c>
      <c r="M106" s="31">
        <f t="shared" si="52"/>
        <v>0</v>
      </c>
      <c r="N106" s="31">
        <f t="shared" si="53"/>
        <v>0</v>
      </c>
      <c r="O106" s="31">
        <f t="shared" si="54"/>
        <v>562.8912620337735</v>
      </c>
      <c r="P106" s="31">
        <f t="shared" si="55"/>
        <v>157.81998000946922</v>
      </c>
      <c r="Q106" s="31">
        <f t="shared" si="56"/>
        <v>0</v>
      </c>
      <c r="R106" s="31">
        <f t="shared" si="57"/>
        <v>0</v>
      </c>
      <c r="T106" s="52">
        <v>19009</v>
      </c>
    </row>
    <row r="107" spans="1:20" ht="13.5">
      <c r="A107" s="33" t="s">
        <v>95</v>
      </c>
      <c r="B107" s="55">
        <v>350</v>
      </c>
      <c r="C107" s="55">
        <v>0</v>
      </c>
      <c r="D107" s="55">
        <v>0</v>
      </c>
      <c r="E107" s="55">
        <v>0</v>
      </c>
      <c r="F107" s="55">
        <v>40</v>
      </c>
      <c r="G107" s="55">
        <v>310</v>
      </c>
      <c r="H107" s="55">
        <v>0</v>
      </c>
      <c r="I107" s="28"/>
      <c r="J107" s="29"/>
      <c r="K107" s="30">
        <f t="shared" si="50"/>
        <v>1450.3563732802918</v>
      </c>
      <c r="L107" s="31">
        <f t="shared" si="51"/>
        <v>0</v>
      </c>
      <c r="M107" s="31">
        <f t="shared" si="52"/>
        <v>0</v>
      </c>
      <c r="N107" s="31">
        <f t="shared" si="53"/>
        <v>0</v>
      </c>
      <c r="O107" s="31">
        <f t="shared" si="54"/>
        <v>165.7550140891762</v>
      </c>
      <c r="P107" s="31">
        <f t="shared" si="55"/>
        <v>1284.6013591911155</v>
      </c>
      <c r="Q107" s="31">
        <f t="shared" si="56"/>
        <v>0</v>
      </c>
      <c r="R107" s="31">
        <f t="shared" si="57"/>
        <v>0</v>
      </c>
      <c r="T107" s="52">
        <v>24132</v>
      </c>
    </row>
    <row r="108" spans="1:20" ht="13.5">
      <c r="A108" s="33" t="s">
        <v>96</v>
      </c>
      <c r="B108" s="55">
        <v>0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28">
        <v>10</v>
      </c>
      <c r="J108" s="29"/>
      <c r="K108" s="30">
        <f t="shared" si="50"/>
        <v>0</v>
      </c>
      <c r="L108" s="31">
        <f t="shared" si="51"/>
        <v>0</v>
      </c>
      <c r="M108" s="31">
        <f t="shared" si="52"/>
        <v>0</v>
      </c>
      <c r="N108" s="31">
        <f t="shared" si="53"/>
        <v>0</v>
      </c>
      <c r="O108" s="31">
        <f t="shared" si="54"/>
        <v>0</v>
      </c>
      <c r="P108" s="31">
        <f t="shared" si="55"/>
        <v>0</v>
      </c>
      <c r="Q108" s="31">
        <f t="shared" si="56"/>
        <v>51.6769159216578</v>
      </c>
      <c r="R108" s="31">
        <f t="shared" si="57"/>
        <v>0</v>
      </c>
      <c r="T108" s="52">
        <v>19351</v>
      </c>
    </row>
    <row r="109" spans="1:20" ht="13.5">
      <c r="A109" s="33" t="s">
        <v>97</v>
      </c>
      <c r="B109" s="55">
        <v>30</v>
      </c>
      <c r="C109" s="55">
        <v>0</v>
      </c>
      <c r="D109" s="55">
        <v>0</v>
      </c>
      <c r="E109" s="55">
        <v>0</v>
      </c>
      <c r="F109" s="55">
        <v>30</v>
      </c>
      <c r="G109" s="55">
        <v>0</v>
      </c>
      <c r="H109" s="55">
        <v>0</v>
      </c>
      <c r="I109" s="28"/>
      <c r="J109" s="29"/>
      <c r="K109" s="30">
        <f t="shared" si="50"/>
        <v>645.8557588805168</v>
      </c>
      <c r="L109" s="31">
        <f t="shared" si="51"/>
        <v>0</v>
      </c>
      <c r="M109" s="31">
        <f t="shared" si="52"/>
        <v>0</v>
      </c>
      <c r="N109" s="31">
        <f t="shared" si="53"/>
        <v>0</v>
      </c>
      <c r="O109" s="31">
        <f t="shared" si="54"/>
        <v>645.8557588805168</v>
      </c>
      <c r="P109" s="31">
        <f t="shared" si="55"/>
        <v>0</v>
      </c>
      <c r="Q109" s="31">
        <f t="shared" si="56"/>
        <v>0</v>
      </c>
      <c r="R109" s="31">
        <f t="shared" si="57"/>
        <v>0</v>
      </c>
      <c r="T109" s="52">
        <v>4645</v>
      </c>
    </row>
    <row r="110" spans="1:20" ht="13.5">
      <c r="A110" s="33" t="s">
        <v>98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28">
        <v>8</v>
      </c>
      <c r="J110" s="29">
        <v>6</v>
      </c>
      <c r="K110" s="30">
        <f t="shared" si="50"/>
        <v>0</v>
      </c>
      <c r="L110" s="31">
        <f t="shared" si="51"/>
        <v>0</v>
      </c>
      <c r="M110" s="31">
        <f t="shared" si="52"/>
        <v>0</v>
      </c>
      <c r="N110" s="31">
        <f t="shared" si="53"/>
        <v>0</v>
      </c>
      <c r="O110" s="31">
        <f t="shared" si="54"/>
        <v>0</v>
      </c>
      <c r="P110" s="31">
        <f t="shared" si="55"/>
        <v>0</v>
      </c>
      <c r="Q110" s="31">
        <f t="shared" si="56"/>
        <v>73.42143906020557</v>
      </c>
      <c r="R110" s="31">
        <f t="shared" si="57"/>
        <v>55.06607929515419</v>
      </c>
      <c r="T110" s="52">
        <v>10896</v>
      </c>
    </row>
    <row r="111" spans="1:20" ht="13.5">
      <c r="A111" s="33" t="s">
        <v>99</v>
      </c>
      <c r="B111" s="55">
        <v>0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28">
        <v>19</v>
      </c>
      <c r="J111" s="29">
        <v>19</v>
      </c>
      <c r="K111" s="30">
        <f t="shared" si="50"/>
        <v>0</v>
      </c>
      <c r="L111" s="31">
        <f t="shared" si="51"/>
        <v>0</v>
      </c>
      <c r="M111" s="31">
        <f t="shared" si="52"/>
        <v>0</v>
      </c>
      <c r="N111" s="31">
        <f t="shared" si="53"/>
        <v>0</v>
      </c>
      <c r="O111" s="31">
        <f t="shared" si="54"/>
        <v>0</v>
      </c>
      <c r="P111" s="31">
        <f t="shared" si="55"/>
        <v>0</v>
      </c>
      <c r="Q111" s="31">
        <f t="shared" si="56"/>
        <v>134.47519286573714</v>
      </c>
      <c r="R111" s="31">
        <f t="shared" si="57"/>
        <v>134.47519286573714</v>
      </c>
      <c r="T111" s="52">
        <v>14129</v>
      </c>
    </row>
    <row r="112" spans="1:20" ht="14.25" thickBot="1">
      <c r="A112" s="33" t="s">
        <v>100</v>
      </c>
      <c r="B112" s="55">
        <v>249</v>
      </c>
      <c r="C112" s="55">
        <v>0</v>
      </c>
      <c r="D112" s="55">
        <v>0</v>
      </c>
      <c r="E112" s="55">
        <v>0</v>
      </c>
      <c r="F112" s="55">
        <v>44</v>
      </c>
      <c r="G112" s="55">
        <v>205</v>
      </c>
      <c r="H112" s="55">
        <v>0</v>
      </c>
      <c r="I112" s="28">
        <v>6</v>
      </c>
      <c r="J112" s="29"/>
      <c r="K112" s="30">
        <f t="shared" si="50"/>
        <v>2968.172606985338</v>
      </c>
      <c r="L112" s="31">
        <f t="shared" si="51"/>
        <v>0</v>
      </c>
      <c r="M112" s="31">
        <f t="shared" si="52"/>
        <v>0</v>
      </c>
      <c r="N112" s="31">
        <f t="shared" si="53"/>
        <v>0</v>
      </c>
      <c r="O112" s="31">
        <f t="shared" si="54"/>
        <v>524.4963642865657</v>
      </c>
      <c r="P112" s="31">
        <f t="shared" si="55"/>
        <v>2443.6762426987725</v>
      </c>
      <c r="Q112" s="31">
        <f t="shared" si="56"/>
        <v>71.5222314936226</v>
      </c>
      <c r="R112" s="31">
        <f t="shared" si="57"/>
        <v>0</v>
      </c>
      <c r="T112" s="52">
        <v>8389</v>
      </c>
    </row>
    <row r="113" spans="1:22" ht="14.25" thickBot="1">
      <c r="A113" s="36" t="s">
        <v>101</v>
      </c>
      <c r="B113" s="56">
        <f aca="true" t="shared" si="59" ref="B113:J113">SUM(B114:B124)</f>
        <v>2868</v>
      </c>
      <c r="C113" s="56">
        <f t="shared" si="59"/>
        <v>829</v>
      </c>
      <c r="D113" s="56">
        <f t="shared" si="59"/>
        <v>4</v>
      </c>
      <c r="E113" s="56">
        <f t="shared" si="59"/>
        <v>0</v>
      </c>
      <c r="F113" s="56">
        <f>SUM(F114:F124)</f>
        <v>693</v>
      </c>
      <c r="G113" s="56">
        <f t="shared" si="59"/>
        <v>1342</v>
      </c>
      <c r="H113" s="56">
        <f>SUM(H114:H124)</f>
        <v>1011</v>
      </c>
      <c r="I113" s="20">
        <f t="shared" si="59"/>
        <v>239</v>
      </c>
      <c r="J113" s="21">
        <f t="shared" si="59"/>
        <v>4</v>
      </c>
      <c r="K113" s="37">
        <f t="shared" si="50"/>
        <v>2026.239376020008</v>
      </c>
      <c r="L113" s="24">
        <f t="shared" si="51"/>
        <v>585.6877415343747</v>
      </c>
      <c r="M113" s="24">
        <f t="shared" si="52"/>
        <v>2.825996340334739</v>
      </c>
      <c r="N113" s="24">
        <f t="shared" si="53"/>
        <v>0</v>
      </c>
      <c r="O113" s="24">
        <f t="shared" si="54"/>
        <v>489.6038659629936</v>
      </c>
      <c r="P113" s="24">
        <f t="shared" si="55"/>
        <v>948.1217721823051</v>
      </c>
      <c r="Q113" s="24">
        <f t="shared" si="56"/>
        <v>168.85328133500067</v>
      </c>
      <c r="R113" s="24">
        <f t="shared" si="57"/>
        <v>2.825996340334739</v>
      </c>
      <c r="S113" s="25"/>
      <c r="T113" s="51">
        <f>SUM(T114:T124)</f>
        <v>141543</v>
      </c>
      <c r="U113" s="25"/>
      <c r="V113" s="25"/>
    </row>
    <row r="114" spans="1:20" ht="13.5">
      <c r="A114" s="33" t="s">
        <v>102</v>
      </c>
      <c r="B114" s="55">
        <v>831</v>
      </c>
      <c r="C114" s="55">
        <v>327</v>
      </c>
      <c r="D114" s="55">
        <v>0</v>
      </c>
      <c r="E114" s="55">
        <v>0</v>
      </c>
      <c r="F114" s="55">
        <v>259</v>
      </c>
      <c r="G114" s="55">
        <v>245</v>
      </c>
      <c r="H114" s="55">
        <v>149</v>
      </c>
      <c r="I114" s="28">
        <v>123</v>
      </c>
      <c r="J114" s="29"/>
      <c r="K114" s="30">
        <f t="shared" si="50"/>
        <v>1644.6652284916975</v>
      </c>
      <c r="L114" s="31">
        <f t="shared" si="51"/>
        <v>647.1787361212818</v>
      </c>
      <c r="M114" s="31">
        <f t="shared" si="52"/>
        <v>0</v>
      </c>
      <c r="N114" s="31">
        <f t="shared" si="53"/>
        <v>0</v>
      </c>
      <c r="O114" s="31">
        <f t="shared" si="54"/>
        <v>512.5972252459081</v>
      </c>
      <c r="P114" s="31">
        <f t="shared" si="55"/>
        <v>484.8892671245076</v>
      </c>
      <c r="Q114" s="31">
        <f t="shared" si="56"/>
        <v>243.434203495161</v>
      </c>
      <c r="R114" s="31">
        <f t="shared" si="57"/>
        <v>0</v>
      </c>
      <c r="T114" s="52">
        <v>50527</v>
      </c>
    </row>
    <row r="115" spans="1:20" ht="13.5">
      <c r="A115" s="33" t="s">
        <v>103</v>
      </c>
      <c r="B115" s="55">
        <v>1509</v>
      </c>
      <c r="C115" s="55">
        <v>231</v>
      </c>
      <c r="D115" s="55">
        <v>0</v>
      </c>
      <c r="E115" s="55">
        <v>0</v>
      </c>
      <c r="F115" s="55">
        <v>316</v>
      </c>
      <c r="G115" s="55">
        <v>962</v>
      </c>
      <c r="H115" s="55">
        <v>862</v>
      </c>
      <c r="I115" s="28">
        <v>47</v>
      </c>
      <c r="J115" s="29">
        <v>4</v>
      </c>
      <c r="K115" s="30">
        <f t="shared" si="50"/>
        <v>4137.080191912269</v>
      </c>
      <c r="L115" s="31">
        <f t="shared" si="51"/>
        <v>633.3104866346813</v>
      </c>
      <c r="M115" s="31">
        <f t="shared" si="52"/>
        <v>0</v>
      </c>
      <c r="N115" s="31">
        <f t="shared" si="53"/>
        <v>0</v>
      </c>
      <c r="O115" s="31">
        <f t="shared" si="54"/>
        <v>866.346812885538</v>
      </c>
      <c r="P115" s="31">
        <f t="shared" si="55"/>
        <v>2637.422892392049</v>
      </c>
      <c r="Q115" s="31">
        <f t="shared" si="56"/>
        <v>128.85538039753254</v>
      </c>
      <c r="R115" s="31">
        <f t="shared" si="57"/>
        <v>10.966415352981494</v>
      </c>
      <c r="T115" s="52">
        <v>36475</v>
      </c>
    </row>
    <row r="116" spans="1:20" ht="13.5">
      <c r="A116" s="33" t="s">
        <v>104</v>
      </c>
      <c r="B116" s="55">
        <v>0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28"/>
      <c r="J116" s="29"/>
      <c r="K116" s="30">
        <f t="shared" si="50"/>
        <v>0</v>
      </c>
      <c r="L116" s="31">
        <f t="shared" si="51"/>
        <v>0</v>
      </c>
      <c r="M116" s="31">
        <f t="shared" si="52"/>
        <v>0</v>
      </c>
      <c r="N116" s="31">
        <f t="shared" si="53"/>
        <v>0</v>
      </c>
      <c r="O116" s="31">
        <f t="shared" si="54"/>
        <v>0</v>
      </c>
      <c r="P116" s="31">
        <f t="shared" si="55"/>
        <v>0</v>
      </c>
      <c r="Q116" s="31">
        <f t="shared" si="56"/>
        <v>0</v>
      </c>
      <c r="R116" s="31">
        <f t="shared" si="57"/>
        <v>0</v>
      </c>
      <c r="T116" s="52">
        <v>5451</v>
      </c>
    </row>
    <row r="117" spans="1:20" ht="13.5">
      <c r="A117" s="33" t="s">
        <v>105</v>
      </c>
      <c r="B117" s="55">
        <v>51</v>
      </c>
      <c r="C117" s="55">
        <v>0</v>
      </c>
      <c r="D117" s="55">
        <v>4</v>
      </c>
      <c r="E117" s="55">
        <v>0</v>
      </c>
      <c r="F117" s="55">
        <v>12</v>
      </c>
      <c r="G117" s="55">
        <v>35</v>
      </c>
      <c r="H117" s="55">
        <v>0</v>
      </c>
      <c r="I117" s="28">
        <v>19</v>
      </c>
      <c r="J117" s="29"/>
      <c r="K117" s="30">
        <f t="shared" si="50"/>
        <v>886.8022952529996</v>
      </c>
      <c r="L117" s="31">
        <f t="shared" si="51"/>
        <v>0</v>
      </c>
      <c r="M117" s="31">
        <f t="shared" si="52"/>
        <v>69.55312119631368</v>
      </c>
      <c r="N117" s="31">
        <f t="shared" si="53"/>
        <v>0</v>
      </c>
      <c r="O117" s="31">
        <f t="shared" si="54"/>
        <v>208.65936358894103</v>
      </c>
      <c r="P117" s="31">
        <f t="shared" si="55"/>
        <v>608.5898104677448</v>
      </c>
      <c r="Q117" s="31">
        <f t="shared" si="56"/>
        <v>330.37732568249004</v>
      </c>
      <c r="R117" s="31">
        <f t="shared" si="57"/>
        <v>0</v>
      </c>
      <c r="T117" s="52">
        <v>5751</v>
      </c>
    </row>
    <row r="118" spans="1:20" ht="13.5">
      <c r="A118" s="33" t="s">
        <v>106</v>
      </c>
      <c r="B118" s="55">
        <v>109</v>
      </c>
      <c r="C118" s="55">
        <v>0</v>
      </c>
      <c r="D118" s="55">
        <v>0</v>
      </c>
      <c r="E118" s="55">
        <v>0</v>
      </c>
      <c r="F118" s="55">
        <v>38</v>
      </c>
      <c r="G118" s="55">
        <v>71</v>
      </c>
      <c r="H118" s="55">
        <v>0</v>
      </c>
      <c r="I118" s="28"/>
      <c r="J118" s="29"/>
      <c r="K118" s="30">
        <f t="shared" si="50"/>
        <v>1114.747392104725</v>
      </c>
      <c r="L118" s="31">
        <f t="shared" si="51"/>
        <v>0</v>
      </c>
      <c r="M118" s="31">
        <f t="shared" si="52"/>
        <v>0</v>
      </c>
      <c r="N118" s="31">
        <f t="shared" si="53"/>
        <v>0</v>
      </c>
      <c r="O118" s="31">
        <f t="shared" si="54"/>
        <v>388.6275311924729</v>
      </c>
      <c r="P118" s="31">
        <f t="shared" si="55"/>
        <v>726.119860912252</v>
      </c>
      <c r="Q118" s="31">
        <f t="shared" si="56"/>
        <v>0</v>
      </c>
      <c r="R118" s="31">
        <f t="shared" si="57"/>
        <v>0</v>
      </c>
      <c r="T118" s="52">
        <v>9778</v>
      </c>
    </row>
    <row r="119" spans="1:20" ht="13.5">
      <c r="A119" s="33" t="s">
        <v>107</v>
      </c>
      <c r="B119" s="55">
        <v>296</v>
      </c>
      <c r="C119" s="55">
        <v>271</v>
      </c>
      <c r="D119" s="55">
        <v>0</v>
      </c>
      <c r="E119" s="55">
        <v>0</v>
      </c>
      <c r="F119" s="55">
        <v>0</v>
      </c>
      <c r="G119" s="55">
        <v>25</v>
      </c>
      <c r="H119" s="55">
        <v>0</v>
      </c>
      <c r="I119" s="28"/>
      <c r="J119" s="29"/>
      <c r="K119" s="30">
        <f t="shared" si="50"/>
        <v>6357.388316151202</v>
      </c>
      <c r="L119" s="31">
        <f t="shared" si="51"/>
        <v>5820.4467353951895</v>
      </c>
      <c r="M119" s="31">
        <f t="shared" si="52"/>
        <v>0</v>
      </c>
      <c r="N119" s="31">
        <f t="shared" si="53"/>
        <v>0</v>
      </c>
      <c r="O119" s="31">
        <f t="shared" si="54"/>
        <v>0</v>
      </c>
      <c r="P119" s="31">
        <f t="shared" si="55"/>
        <v>536.9415807560138</v>
      </c>
      <c r="Q119" s="31">
        <f t="shared" si="56"/>
        <v>0</v>
      </c>
      <c r="R119" s="31">
        <f t="shared" si="57"/>
        <v>0</v>
      </c>
      <c r="T119" s="52">
        <v>4656</v>
      </c>
    </row>
    <row r="120" spans="1:20" ht="13.5">
      <c r="A120" s="33" t="s">
        <v>108</v>
      </c>
      <c r="B120" s="55">
        <v>0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28"/>
      <c r="J120" s="29"/>
      <c r="K120" s="30">
        <f t="shared" si="50"/>
        <v>0</v>
      </c>
      <c r="L120" s="31">
        <f t="shared" si="51"/>
        <v>0</v>
      </c>
      <c r="M120" s="31">
        <f t="shared" si="52"/>
        <v>0</v>
      </c>
      <c r="N120" s="31">
        <f t="shared" si="53"/>
        <v>0</v>
      </c>
      <c r="O120" s="31">
        <f t="shared" si="54"/>
        <v>0</v>
      </c>
      <c r="P120" s="31">
        <f t="shared" si="55"/>
        <v>0</v>
      </c>
      <c r="Q120" s="31">
        <f t="shared" si="56"/>
        <v>0</v>
      </c>
      <c r="R120" s="31">
        <f t="shared" si="57"/>
        <v>0</v>
      </c>
      <c r="T120" s="52">
        <v>5589</v>
      </c>
    </row>
    <row r="121" spans="1:20" ht="13.5">
      <c r="A121" s="33" t="s">
        <v>109</v>
      </c>
      <c r="B121" s="55">
        <v>0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28">
        <v>40</v>
      </c>
      <c r="J121" s="29"/>
      <c r="K121" s="30">
        <f t="shared" si="50"/>
        <v>0</v>
      </c>
      <c r="L121" s="31">
        <f t="shared" si="51"/>
        <v>0</v>
      </c>
      <c r="M121" s="31">
        <f t="shared" si="52"/>
        <v>0</v>
      </c>
      <c r="N121" s="31">
        <f t="shared" si="53"/>
        <v>0</v>
      </c>
      <c r="O121" s="31">
        <f t="shared" si="54"/>
        <v>0</v>
      </c>
      <c r="P121" s="31">
        <f t="shared" si="55"/>
        <v>0</v>
      </c>
      <c r="Q121" s="31">
        <f t="shared" si="56"/>
        <v>323.075680478152</v>
      </c>
      <c r="R121" s="31">
        <f t="shared" si="57"/>
        <v>0</v>
      </c>
      <c r="T121" s="52">
        <v>12381</v>
      </c>
    </row>
    <row r="122" spans="1:20" ht="13.5">
      <c r="A122" s="33" t="s">
        <v>110</v>
      </c>
      <c r="B122" s="55">
        <v>0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28">
        <v>10</v>
      </c>
      <c r="J122" s="29"/>
      <c r="K122" s="30">
        <f t="shared" si="50"/>
        <v>0</v>
      </c>
      <c r="L122" s="31">
        <f t="shared" si="51"/>
        <v>0</v>
      </c>
      <c r="M122" s="31">
        <f t="shared" si="52"/>
        <v>0</v>
      </c>
      <c r="N122" s="31">
        <f t="shared" si="53"/>
        <v>0</v>
      </c>
      <c r="O122" s="31">
        <f t="shared" si="54"/>
        <v>0</v>
      </c>
      <c r="P122" s="31">
        <f t="shared" si="55"/>
        <v>0</v>
      </c>
      <c r="Q122" s="31">
        <f t="shared" si="56"/>
        <v>183.8235294117647</v>
      </c>
      <c r="R122" s="31">
        <f t="shared" si="57"/>
        <v>0</v>
      </c>
      <c r="T122" s="52">
        <v>5440</v>
      </c>
    </row>
    <row r="123" spans="1:20" ht="13.5">
      <c r="A123" s="33" t="s">
        <v>111</v>
      </c>
      <c r="B123" s="55">
        <v>72</v>
      </c>
      <c r="C123" s="55">
        <v>0</v>
      </c>
      <c r="D123" s="55">
        <v>0</v>
      </c>
      <c r="E123" s="55">
        <v>0</v>
      </c>
      <c r="F123" s="55">
        <v>68</v>
      </c>
      <c r="G123" s="55">
        <v>4</v>
      </c>
      <c r="H123" s="55">
        <v>0</v>
      </c>
      <c r="I123" s="28"/>
      <c r="J123" s="29"/>
      <c r="K123" s="30">
        <f t="shared" si="50"/>
        <v>1310.2820746132847</v>
      </c>
      <c r="L123" s="31">
        <f t="shared" si="51"/>
        <v>0</v>
      </c>
      <c r="M123" s="31">
        <f t="shared" si="52"/>
        <v>0</v>
      </c>
      <c r="N123" s="31">
        <f t="shared" si="53"/>
        <v>0</v>
      </c>
      <c r="O123" s="31">
        <f t="shared" si="54"/>
        <v>1237.4886260236578</v>
      </c>
      <c r="P123" s="31">
        <f t="shared" si="55"/>
        <v>72.79344858962693</v>
      </c>
      <c r="Q123" s="31">
        <f t="shared" si="56"/>
        <v>0</v>
      </c>
      <c r="R123" s="31">
        <f t="shared" si="57"/>
        <v>0</v>
      </c>
      <c r="T123" s="52">
        <v>5495</v>
      </c>
    </row>
    <row r="124" spans="1:20" ht="14.25" thickBot="1">
      <c r="A124" s="38"/>
      <c r="B124" s="57"/>
      <c r="C124" s="57"/>
      <c r="D124" s="57"/>
      <c r="E124" s="57"/>
      <c r="F124" s="57"/>
      <c r="G124" s="57"/>
      <c r="H124" s="57"/>
      <c r="I124" s="39"/>
      <c r="J124" s="40"/>
      <c r="K124" s="41"/>
      <c r="L124" s="42"/>
      <c r="M124" s="42"/>
      <c r="N124" s="42"/>
      <c r="O124" s="42"/>
      <c r="P124" s="42"/>
      <c r="Q124" s="42"/>
      <c r="R124" s="42"/>
      <c r="T124" s="53"/>
    </row>
    <row r="125" spans="1:20" ht="13.5">
      <c r="A125" s="1" t="s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64"/>
      <c r="M125" s="64"/>
      <c r="N125" s="64"/>
      <c r="O125" s="64"/>
      <c r="T125" s="50"/>
    </row>
    <row r="126" spans="1:15" ht="13.5">
      <c r="A126" s="4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64"/>
      <c r="M126" s="64"/>
      <c r="N126" s="64"/>
      <c r="O126" s="64"/>
    </row>
    <row r="127" spans="1:15" ht="13.5">
      <c r="A127" s="4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65"/>
      <c r="M127" s="65"/>
      <c r="N127" s="65"/>
      <c r="O127" s="66"/>
    </row>
    <row r="128" ht="13.5">
      <c r="A128" s="49"/>
    </row>
  </sheetData>
  <mergeCells count="19">
    <mergeCell ref="A1:R1"/>
    <mergeCell ref="B3:I3"/>
    <mergeCell ref="K3:R3"/>
    <mergeCell ref="B5:B6"/>
    <mergeCell ref="H5:H6"/>
    <mergeCell ref="I5:I6"/>
    <mergeCell ref="J5:J6"/>
    <mergeCell ref="K5:K6"/>
    <mergeCell ref="Q5:Q6"/>
    <mergeCell ref="R5:R6"/>
    <mergeCell ref="B70:I70"/>
    <mergeCell ref="K70:R70"/>
    <mergeCell ref="B72:B73"/>
    <mergeCell ref="H72:H73"/>
    <mergeCell ref="I72:I73"/>
    <mergeCell ref="J72:J73"/>
    <mergeCell ref="K72:K73"/>
    <mergeCell ref="Q72:Q73"/>
    <mergeCell ref="R72:R73"/>
  </mergeCells>
  <printOptions/>
  <pageMargins left="0.75" right="0.59" top="0.55" bottom="1" header="0.512" footer="0.512"/>
  <pageSetup horizontalDpi="600" verticalDpi="600" orientation="portrait" pageOrder="overThenDown" paperSize="9" scale="82" r:id="rId1"/>
  <rowBreaks count="1" manualBreakCount="1">
    <brk id="68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</cp:lastModifiedBy>
  <cp:lastPrinted>2006-12-07T04:39:37Z</cp:lastPrinted>
  <dcterms:created xsi:type="dcterms:W3CDTF">2002-12-13T06:33:39Z</dcterms:created>
  <dcterms:modified xsi:type="dcterms:W3CDTF">2006-12-07T04:39:39Z</dcterms:modified>
  <cp:category/>
  <cp:version/>
  <cp:contentType/>
  <cp:contentStatus/>
</cp:coreProperties>
</file>