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91" windowWidth="7785" windowHeight="9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<sst xmlns="http://schemas.openxmlformats.org/spreadsheetml/2006/main" count="164" uniqueCount="138">
  <si>
    <t>統計表２　　二次保健医療圏・保健所・市区町村別にみた　　　病床数及び人口１０万対病床数</t>
  </si>
  <si>
    <t>(2-1)</t>
  </si>
  <si>
    <t>病　　床　　数</t>
  </si>
  <si>
    <t>人口１０万対病床数</t>
  </si>
  <si>
    <t>人口</t>
  </si>
  <si>
    <t>病院</t>
  </si>
  <si>
    <t>（再掲）　地域医療支援</t>
  </si>
  <si>
    <t>一般　　診療所</t>
  </si>
  <si>
    <t>(再掲）　　療養　　　病床</t>
  </si>
  <si>
    <t>精神　　病床</t>
  </si>
  <si>
    <t>感染症　病床</t>
  </si>
  <si>
    <t>結核　　病床</t>
  </si>
  <si>
    <t>療養　　病床</t>
  </si>
  <si>
    <t>一般　　病床</t>
  </si>
  <si>
    <t>感染症　　病床</t>
  </si>
  <si>
    <t>（再掲）　療養　　　病床</t>
  </si>
  <si>
    <t>総      数</t>
  </si>
  <si>
    <t>（二次保健医療圏）</t>
  </si>
  <si>
    <t>千葉</t>
  </si>
  <si>
    <t>東葛南部</t>
  </si>
  <si>
    <t>東葛北部</t>
  </si>
  <si>
    <t>印旛山武</t>
  </si>
  <si>
    <t>香取海匝</t>
  </si>
  <si>
    <t>安房</t>
  </si>
  <si>
    <t>君津</t>
  </si>
  <si>
    <t>（保健所・市町村）</t>
  </si>
  <si>
    <t>千葉市保健所</t>
  </si>
  <si>
    <t>千葉市中央区</t>
  </si>
  <si>
    <t>　　　　花見川区</t>
  </si>
  <si>
    <t>　　　　稲毛区</t>
  </si>
  <si>
    <t>　　　　若葉区</t>
  </si>
  <si>
    <t>　　緑区</t>
  </si>
  <si>
    <t>　　　　美浜区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</si>
  <si>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</si>
  <si>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</si>
  <si>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</si>
  <si>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</si>
  <si>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</si>
  <si>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</si>
  <si>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</si>
  <si>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</si>
  <si>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</si>
  <si>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</si>
  <si>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</si>
  <si>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</si>
  <si>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</si>
  <si>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</si>
  <si>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</si>
  <si>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</si>
  <si>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</si>
  <si>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</si>
  <si>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</si>
  <si>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</si>
  <si>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</si>
  <si>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</si>
  <si>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</si>
  <si>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</si>
  <si>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</si>
  <si>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夷隅町</t>
  </si>
  <si>
    <t>御宿町</t>
  </si>
  <si>
    <t>大原町</t>
  </si>
  <si>
    <t>岬町</t>
  </si>
  <si>
    <t>市原保健所</t>
  </si>
  <si>
    <t>市原市</t>
  </si>
  <si>
    <t>(2-2)</t>
  </si>
  <si>
    <t>木更津市</t>
  </si>
  <si>
    <t>君津市</t>
  </si>
  <si>
    <t>富津市</t>
  </si>
  <si>
    <t>袖ヶ浦市</t>
  </si>
  <si>
    <t>船橋市</t>
  </si>
  <si>
    <t>鎌ヶ谷市</t>
  </si>
  <si>
    <t>柏保健所</t>
  </si>
  <si>
    <t>柏市</t>
  </si>
  <si>
    <t>流山市</t>
  </si>
  <si>
    <t>我孫子市</t>
  </si>
  <si>
    <t>沼南町</t>
  </si>
  <si>
    <t>習志野保健所</t>
  </si>
  <si>
    <t>習志野市</t>
  </si>
  <si>
    <t>八千代市</t>
  </si>
  <si>
    <t>香取保健所</t>
  </si>
  <si>
    <t>佐原市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</si>
  <si>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</si>
  <si>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</si>
  <si>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</si>
  <si>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</si>
  <si>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</si>
  <si>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</si>
  <si>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</si>
  <si>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</si>
  <si>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</si>
  <si>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海匝保健所</t>
  </si>
  <si>
    <t>銚子市</t>
  </si>
  <si>
    <t>八日市場市</t>
  </si>
  <si>
    <t>旭市</t>
  </si>
  <si>
    <t>海上町</t>
  </si>
  <si>
    <t>飯岡町</t>
  </si>
  <si>
    <t>光町</t>
  </si>
  <si>
    <t>野栄町</t>
  </si>
  <si>
    <t>山武保健所</t>
  </si>
  <si>
    <t>東金市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</si>
  <si>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</si>
  <si>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</si>
  <si>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</si>
  <si>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</si>
  <si>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</si>
  <si>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</si>
  <si>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</si>
  <si>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</si>
  <si>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安房保健所</t>
  </si>
  <si>
    <t>館山市</t>
  </si>
  <si>
    <t>鴨川市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</si>
  <si>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</si>
  <si>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</si>
  <si>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</si>
  <si>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</si>
  <si>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</si>
  <si>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</si>
  <si>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</si>
  <si>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</si>
  <si>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</si>
  <si>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　　　毎月常住人口」である。</t>
  </si>
  <si>
    <t>酒々井町</t>
  </si>
  <si>
    <t>富里市</t>
  </si>
  <si>
    <t>君津保健所</t>
  </si>
  <si>
    <t>船橋市保健所</t>
  </si>
  <si>
    <t>印旛保健所</t>
  </si>
  <si>
    <t>長生保健所</t>
  </si>
  <si>
    <t>夷隅保健所</t>
  </si>
  <si>
    <t>平成16年10月1日現在</t>
  </si>
  <si>
    <t>注１）人口10万対比率算出のために用いた人口は、県総数のうち※印の箇所は総務省統計局発表「平成16年10月1日現在総務省</t>
  </si>
  <si>
    <t>　　　推計人口」であり、その他の県総数、二次保健医療圏、保健所及び市区町村別は県企画部統計課「平成16年10月1日千葉県</t>
  </si>
  <si>
    <r>
      <t>※9</t>
    </r>
    <r>
      <rPr>
        <sz val="11"/>
        <rFont val="ＭＳ Ｐゴシック"/>
        <family val="3"/>
      </rPr>
      <t>31.6</t>
    </r>
  </si>
  <si>
    <r>
      <t>※2</t>
    </r>
    <r>
      <rPr>
        <sz val="11"/>
        <rFont val="ＭＳ Ｐゴシック"/>
        <family val="3"/>
      </rPr>
      <t>21.0</t>
    </r>
  </si>
  <si>
    <r>
      <t>※6</t>
    </r>
    <r>
      <rPr>
        <sz val="11"/>
        <rFont val="ＭＳ Ｐゴシック"/>
        <family val="3"/>
      </rPr>
      <t>.3</t>
    </r>
  </si>
  <si>
    <r>
      <t>※5</t>
    </r>
    <r>
      <rPr>
        <sz val="11"/>
        <rFont val="ＭＳ Ｐゴシック"/>
        <family val="3"/>
      </rPr>
      <t>39.9</t>
    </r>
  </si>
  <si>
    <r>
      <t>※7</t>
    </r>
    <r>
      <rPr>
        <sz val="11"/>
        <rFont val="ＭＳ Ｐゴシック"/>
        <family val="3"/>
      </rPr>
      <t>5.5</t>
    </r>
  </si>
  <si>
    <t>夷隅長生</t>
  </si>
  <si>
    <t>市原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</si>
</sst>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  <numFmt numFmtId="178" formatCode="0.0"/>
    <numFmt numFmtId="179" formatCode="#,##0_);[Red]\(#,##0\)"/>
  </numFmts>
  <fonts count="10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ＪＳ明朝"/>
      <family val="1"/>
    </font>
    <font>
      <sz val="10"/>
      <name val="ＪＳ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7" fontId="0" fillId="0" borderId="3" xfId="0" applyNumberFormat="1" applyFont="1" applyBorder="1" applyAlignment="1">
      <alignment/>
    </xf>
    <xf numFmtId="177" fontId="0" fillId="0" borderId="14" xfId="0" applyNumberFormat="1" applyFont="1" applyBorder="1" applyAlignment="1">
      <alignment/>
    </xf>
    <xf numFmtId="177" fontId="0" fillId="0" borderId="15" xfId="0" applyNumberFormat="1" applyFont="1" applyBorder="1" applyAlignment="1">
      <alignment/>
    </xf>
    <xf numFmtId="176" fontId="0" fillId="0" borderId="16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177" fontId="3" fillId="0" borderId="3" xfId="0" applyNumberFormat="1" applyFont="1" applyBorder="1" applyAlignment="1">
      <alignment/>
    </xf>
    <xf numFmtId="177" fontId="3" fillId="0" borderId="14" xfId="0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176" fontId="3" fillId="0" borderId="3" xfId="0" applyNumberFormat="1" applyFont="1" applyBorder="1" applyAlignment="1">
      <alignment/>
    </xf>
    <xf numFmtId="0" fontId="7" fillId="0" borderId="3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0" borderId="3" xfId="0" applyFont="1" applyBorder="1" applyAlignment="1">
      <alignment horizontal="distributed"/>
    </xf>
    <xf numFmtId="176" fontId="0" fillId="0" borderId="16" xfId="0" applyNumberFormat="1" applyFont="1" applyBorder="1" applyAlignment="1">
      <alignment/>
    </xf>
    <xf numFmtId="0" fontId="3" fillId="0" borderId="12" xfId="0" applyFont="1" applyBorder="1" applyAlignment="1">
      <alignment horizontal="distributed"/>
    </xf>
    <xf numFmtId="177" fontId="3" fillId="0" borderId="12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18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/>
    </xf>
    <xf numFmtId="177" fontId="0" fillId="0" borderId="4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distributed"/>
    </xf>
    <xf numFmtId="179" fontId="9" fillId="0" borderId="0" xfId="0" applyNumberFormat="1" applyFont="1" applyBorder="1" applyAlignment="1">
      <alignment/>
    </xf>
    <xf numFmtId="179" fontId="0" fillId="0" borderId="21" xfId="0" applyNumberForma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9.00390625" defaultRowHeight="13.5"/>
  <cols>
    <col min="1" max="1" width="16.00390625" style="0" customWidth="1"/>
    <col min="2" max="2" width="8.625" style="0" customWidth="1"/>
    <col min="3" max="18" width="7.625" style="0" customWidth="1"/>
    <col min="19" max="19" width="9.00390625" style="0" hidden="1" customWidth="1"/>
    <col min="20" max="20" width="9.875" style="0" hidden="1" customWidth="1"/>
    <col min="21" max="22" width="9.00390625" style="0" hidden="1" customWidth="1"/>
    <col min="23" max="24" width="0" style="0" hidden="1" customWidth="1"/>
  </cols>
  <sheetData>
    <row r="1" spans="1:18" ht="14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1:17" ht="13.5">
      <c r="A2" s="1" t="s">
        <v>1</v>
      </c>
      <c r="Q2" s="2" t="s">
        <v>128</v>
      </c>
    </row>
    <row r="3" spans="1:20" ht="13.5">
      <c r="A3" s="3"/>
      <c r="B3" s="62" t="s">
        <v>2</v>
      </c>
      <c r="C3" s="63"/>
      <c r="D3" s="63"/>
      <c r="E3" s="63"/>
      <c r="F3" s="63"/>
      <c r="G3" s="63"/>
      <c r="H3" s="63"/>
      <c r="I3" s="63"/>
      <c r="J3" s="4"/>
      <c r="K3" s="64" t="s">
        <v>3</v>
      </c>
      <c r="L3" s="63"/>
      <c r="M3" s="63"/>
      <c r="N3" s="65"/>
      <c r="O3" s="65"/>
      <c r="P3" s="65"/>
      <c r="Q3" s="65"/>
      <c r="R3" s="66"/>
      <c r="T3" t="s">
        <v>4</v>
      </c>
    </row>
    <row r="4" spans="1:18" ht="13.5">
      <c r="A4" s="5"/>
      <c r="B4" s="6"/>
      <c r="C4" s="7"/>
      <c r="D4" s="7"/>
      <c r="E4" s="7"/>
      <c r="F4" s="8"/>
      <c r="G4" s="9"/>
      <c r="H4" s="11"/>
      <c r="I4" s="6"/>
      <c r="J4" s="12"/>
      <c r="K4" s="13"/>
      <c r="L4" s="7"/>
      <c r="M4" s="7"/>
      <c r="N4" s="7"/>
      <c r="O4" s="7"/>
      <c r="P4" s="10"/>
      <c r="Q4" s="9"/>
      <c r="R4" s="14"/>
    </row>
    <row r="5" spans="1:18" ht="13.5">
      <c r="A5" s="5"/>
      <c r="B5" s="67" t="s">
        <v>5</v>
      </c>
      <c r="C5" s="15"/>
      <c r="D5" s="16"/>
      <c r="E5" s="15"/>
      <c r="F5" s="6"/>
      <c r="G5" s="15"/>
      <c r="H5" s="68" t="s">
        <v>6</v>
      </c>
      <c r="I5" s="70" t="s">
        <v>7</v>
      </c>
      <c r="J5" s="72" t="s">
        <v>8</v>
      </c>
      <c r="K5" s="74" t="s">
        <v>5</v>
      </c>
      <c r="L5" s="15"/>
      <c r="M5" s="15"/>
      <c r="N5" s="15"/>
      <c r="O5" s="15"/>
      <c r="P5" s="15"/>
      <c r="Q5" s="17"/>
      <c r="R5" s="14"/>
    </row>
    <row r="6" spans="1:18" ht="36">
      <c r="A6" s="18"/>
      <c r="B6" s="77"/>
      <c r="C6" s="19" t="s">
        <v>9</v>
      </c>
      <c r="D6" s="20" t="s">
        <v>10</v>
      </c>
      <c r="E6" s="19" t="s">
        <v>11</v>
      </c>
      <c r="F6" s="19" t="s">
        <v>12</v>
      </c>
      <c r="G6" s="19" t="s">
        <v>13</v>
      </c>
      <c r="H6" s="69"/>
      <c r="I6" s="71"/>
      <c r="J6" s="73"/>
      <c r="K6" s="75"/>
      <c r="L6" s="19" t="s">
        <v>9</v>
      </c>
      <c r="M6" s="20" t="s">
        <v>14</v>
      </c>
      <c r="N6" s="19" t="s">
        <v>11</v>
      </c>
      <c r="O6" s="19" t="s">
        <v>12</v>
      </c>
      <c r="P6" s="19" t="s">
        <v>13</v>
      </c>
      <c r="Q6" s="19" t="s">
        <v>7</v>
      </c>
      <c r="R6" s="21" t="s">
        <v>15</v>
      </c>
    </row>
    <row r="7" spans="1:22" ht="13.5">
      <c r="A7" s="22" t="s">
        <v>16</v>
      </c>
      <c r="B7" s="23">
        <f>SUM(B10:B18)</f>
        <v>56258</v>
      </c>
      <c r="C7" s="23">
        <f aca="true" t="shared" si="0" ref="C7:J7">SUM(C10:C18)</f>
        <v>13345</v>
      </c>
      <c r="D7" s="23">
        <f t="shared" si="0"/>
        <v>45</v>
      </c>
      <c r="E7" s="23">
        <f t="shared" si="0"/>
        <v>381</v>
      </c>
      <c r="F7" s="23">
        <f t="shared" si="0"/>
        <v>9882</v>
      </c>
      <c r="G7" s="23">
        <f t="shared" si="0"/>
        <v>32605</v>
      </c>
      <c r="H7" s="23">
        <f t="shared" si="0"/>
        <v>149</v>
      </c>
      <c r="I7" s="23">
        <f t="shared" si="0"/>
        <v>4559</v>
      </c>
      <c r="J7" s="23">
        <f t="shared" si="0"/>
        <v>354</v>
      </c>
      <c r="K7" s="26" t="s">
        <v>131</v>
      </c>
      <c r="L7" s="27" t="s">
        <v>132</v>
      </c>
      <c r="M7" s="28">
        <f>D7/T7*100000</f>
        <v>0.7441229171999547</v>
      </c>
      <c r="N7" s="27" t="s">
        <v>133</v>
      </c>
      <c r="O7" s="28">
        <f>F7/T7*100000</f>
        <v>163.40939261711006</v>
      </c>
      <c r="P7" s="28" t="s">
        <v>134</v>
      </c>
      <c r="Q7" s="28" t="s">
        <v>135</v>
      </c>
      <c r="R7" s="35">
        <f>J7/T7*100000</f>
        <v>5.853766948639644</v>
      </c>
      <c r="S7" s="29"/>
      <c r="T7" s="78">
        <f>SUM(T10:T18)</f>
        <v>6047388</v>
      </c>
      <c r="U7" s="29"/>
      <c r="V7" s="29"/>
    </row>
    <row r="8" spans="1:18" ht="13.5">
      <c r="A8" s="30"/>
      <c r="B8" s="31"/>
      <c r="C8" s="31"/>
      <c r="D8" s="31"/>
      <c r="E8" s="31"/>
      <c r="F8" s="31"/>
      <c r="G8" s="31"/>
      <c r="H8" s="31"/>
      <c r="I8" s="32"/>
      <c r="J8" s="33"/>
      <c r="K8" s="34"/>
      <c r="L8" s="35"/>
      <c r="M8" s="35"/>
      <c r="N8" s="35"/>
      <c r="P8" s="35"/>
      <c r="Q8" s="35"/>
      <c r="R8" s="35"/>
    </row>
    <row r="9" spans="1:18" ht="14.25" thickBot="1">
      <c r="A9" s="36" t="s">
        <v>17</v>
      </c>
      <c r="B9" s="31"/>
      <c r="C9" s="31"/>
      <c r="D9" s="31"/>
      <c r="E9" s="31"/>
      <c r="F9" s="31"/>
      <c r="G9" s="31"/>
      <c r="H9" s="31"/>
      <c r="I9" s="32"/>
      <c r="J9" s="33"/>
      <c r="K9" s="34"/>
      <c r="L9" s="35"/>
      <c r="M9" s="35"/>
      <c r="N9" s="35"/>
      <c r="O9" s="35"/>
      <c r="P9" s="35"/>
      <c r="Q9" s="35"/>
      <c r="R9" s="35"/>
    </row>
    <row r="10" spans="1:23" ht="14.25" thickBot="1">
      <c r="A10" s="37" t="s">
        <v>18</v>
      </c>
      <c r="B10" s="32">
        <f aca="true" t="shared" si="1" ref="B10:J10">B21</f>
        <v>9352</v>
      </c>
      <c r="C10" s="32">
        <f t="shared" si="1"/>
        <v>1596</v>
      </c>
      <c r="D10" s="32">
        <f t="shared" si="1"/>
        <v>6</v>
      </c>
      <c r="E10" s="32">
        <f t="shared" si="1"/>
        <v>150</v>
      </c>
      <c r="F10" s="32">
        <f>F21</f>
        <v>844</v>
      </c>
      <c r="G10" s="32">
        <f t="shared" si="1"/>
        <v>6756</v>
      </c>
      <c r="H10" s="32">
        <f>H21</f>
        <v>0</v>
      </c>
      <c r="I10" s="32">
        <f t="shared" si="1"/>
        <v>758</v>
      </c>
      <c r="J10" s="33">
        <f t="shared" si="1"/>
        <v>26</v>
      </c>
      <c r="K10" s="34">
        <f aca="true" t="shared" si="2" ref="K10:K18">B10/T10*100000</f>
        <v>1018.3326001454761</v>
      </c>
      <c r="L10" s="35">
        <f aca="true" t="shared" si="3" ref="L10:L17">C10/T10*100000</f>
        <v>173.78730002482675</v>
      </c>
      <c r="M10" s="35">
        <f aca="true" t="shared" si="4" ref="M10:M17">D10/T10*100000</f>
        <v>0.653335714379048</v>
      </c>
      <c r="N10" s="35">
        <f aca="true" t="shared" si="5" ref="N10:N17">E10/T10*100000</f>
        <v>16.3333928594762</v>
      </c>
      <c r="O10" s="35">
        <f aca="true" t="shared" si="6" ref="O10:O17">F10/T10*100000</f>
        <v>91.90255715598609</v>
      </c>
      <c r="P10" s="35">
        <f aca="true" t="shared" si="7" ref="P10:P17">G10/T10*100000</f>
        <v>735.656014390808</v>
      </c>
      <c r="Q10" s="35">
        <f aca="true" t="shared" si="8" ref="Q10:Q17">I10/T10*100000</f>
        <v>82.53807858321973</v>
      </c>
      <c r="R10" s="35">
        <f aca="true" t="shared" si="9" ref="R10:R17">J10/T10*100000</f>
        <v>2.8311214289758744</v>
      </c>
      <c r="T10" s="59">
        <f>T21</f>
        <v>918364</v>
      </c>
      <c r="U10" s="38">
        <f aca="true" t="shared" si="10" ref="U10:U17">K10+Q10</f>
        <v>1100.8706787286958</v>
      </c>
      <c r="W10" s="38">
        <f>SUM(M10:P10)</f>
        <v>844.5453001206492</v>
      </c>
    </row>
    <row r="11" spans="1:23" ht="14.25" thickBot="1">
      <c r="A11" s="37" t="s">
        <v>19</v>
      </c>
      <c r="B11" s="32">
        <f aca="true" t="shared" si="11" ref="B11:J11">B30+B28+B84</f>
        <v>13778</v>
      </c>
      <c r="C11" s="32">
        <f t="shared" si="11"/>
        <v>3887</v>
      </c>
      <c r="D11" s="32">
        <f t="shared" si="11"/>
        <v>8</v>
      </c>
      <c r="E11" s="32">
        <f t="shared" si="11"/>
        <v>88</v>
      </c>
      <c r="F11" s="32">
        <f t="shared" si="11"/>
        <v>2125</v>
      </c>
      <c r="G11" s="32">
        <f t="shared" si="11"/>
        <v>7670</v>
      </c>
      <c r="H11" s="32">
        <f t="shared" si="11"/>
        <v>0</v>
      </c>
      <c r="I11" s="32">
        <f t="shared" si="11"/>
        <v>888</v>
      </c>
      <c r="J11" s="33">
        <f t="shared" si="11"/>
        <v>27</v>
      </c>
      <c r="K11" s="34">
        <f t="shared" si="2"/>
        <v>847.1757222483544</v>
      </c>
      <c r="L11" s="35">
        <f t="shared" si="3"/>
        <v>239.0021797343122</v>
      </c>
      <c r="M11" s="35">
        <f t="shared" si="4"/>
        <v>0.4919005500063025</v>
      </c>
      <c r="N11" s="35">
        <f t="shared" si="5"/>
        <v>5.410906050069327</v>
      </c>
      <c r="O11" s="35">
        <f t="shared" si="6"/>
        <v>130.6610835954241</v>
      </c>
      <c r="P11" s="35">
        <f t="shared" si="7"/>
        <v>471.6096523185425</v>
      </c>
      <c r="Q11" s="35">
        <f t="shared" si="8"/>
        <v>54.600961050699574</v>
      </c>
      <c r="R11" s="35">
        <f t="shared" si="9"/>
        <v>1.660164356271271</v>
      </c>
      <c r="T11" s="59">
        <f>T30+T28+T84</f>
        <v>1626345</v>
      </c>
      <c r="U11" s="38">
        <f t="shared" si="10"/>
        <v>901.776683299054</v>
      </c>
      <c r="W11" s="38">
        <f aca="true" t="shared" si="12" ref="W11:W18">SUM(M11:P11)</f>
        <v>608.1735425140422</v>
      </c>
    </row>
    <row r="12" spans="1:23" ht="14.25" thickBot="1">
      <c r="A12" s="37" t="s">
        <v>20</v>
      </c>
      <c r="B12" s="32">
        <f aca="true" t="shared" si="13" ref="B12:J12">B33+B35+B79</f>
        <v>10679</v>
      </c>
      <c r="C12" s="32">
        <f t="shared" si="13"/>
        <v>2467</v>
      </c>
      <c r="D12" s="32">
        <f t="shared" si="13"/>
        <v>8</v>
      </c>
      <c r="E12" s="32">
        <f t="shared" si="13"/>
        <v>0</v>
      </c>
      <c r="F12" s="32">
        <f t="shared" si="13"/>
        <v>1862</v>
      </c>
      <c r="G12" s="32">
        <f t="shared" si="13"/>
        <v>6342</v>
      </c>
      <c r="H12" s="32">
        <f t="shared" si="13"/>
        <v>0</v>
      </c>
      <c r="I12" s="32">
        <f t="shared" si="13"/>
        <v>691</v>
      </c>
      <c r="J12" s="33">
        <f t="shared" si="13"/>
        <v>66</v>
      </c>
      <c r="K12" s="34">
        <f t="shared" si="2"/>
        <v>828.7352843029979</v>
      </c>
      <c r="L12" s="35">
        <f t="shared" si="3"/>
        <v>191.44956890865208</v>
      </c>
      <c r="M12" s="35">
        <f t="shared" si="4"/>
        <v>0.6208336243490947</v>
      </c>
      <c r="N12" s="35">
        <f t="shared" si="5"/>
        <v>0</v>
      </c>
      <c r="O12" s="35">
        <f t="shared" si="6"/>
        <v>144.4990260672518</v>
      </c>
      <c r="P12" s="35">
        <f t="shared" si="7"/>
        <v>492.1658557027448</v>
      </c>
      <c r="Q12" s="35">
        <f t="shared" si="8"/>
        <v>53.62450430315306</v>
      </c>
      <c r="R12" s="35">
        <f t="shared" si="9"/>
        <v>5.121877400880031</v>
      </c>
      <c r="T12" s="59">
        <f>T33+T35+T79</f>
        <v>1288590</v>
      </c>
      <c r="U12" s="38">
        <f t="shared" si="10"/>
        <v>882.3597886061509</v>
      </c>
      <c r="W12" s="38">
        <f t="shared" si="12"/>
        <v>637.2857153943457</v>
      </c>
    </row>
    <row r="13" spans="1:23" ht="14.25" thickBot="1">
      <c r="A13" s="37" t="s">
        <v>21</v>
      </c>
      <c r="B13" s="32">
        <f aca="true" t="shared" si="14" ref="B13:J13">B37+B107</f>
        <v>7189</v>
      </c>
      <c r="C13" s="32">
        <f t="shared" si="14"/>
        <v>1570</v>
      </c>
      <c r="D13" s="32">
        <f t="shared" si="14"/>
        <v>7</v>
      </c>
      <c r="E13" s="32">
        <f t="shared" si="14"/>
        <v>59</v>
      </c>
      <c r="F13" s="32">
        <f t="shared" si="14"/>
        <v>1423</v>
      </c>
      <c r="G13" s="32">
        <f t="shared" si="14"/>
        <v>4130</v>
      </c>
      <c r="H13" s="32">
        <f t="shared" si="14"/>
        <v>0</v>
      </c>
      <c r="I13" s="32">
        <f t="shared" si="14"/>
        <v>688</v>
      </c>
      <c r="J13" s="33">
        <f t="shared" si="14"/>
        <v>63</v>
      </c>
      <c r="K13" s="34">
        <f t="shared" si="2"/>
        <v>822.9618843526201</v>
      </c>
      <c r="L13" s="35">
        <f t="shared" si="3"/>
        <v>179.7259922706376</v>
      </c>
      <c r="M13" s="35">
        <f t="shared" si="4"/>
        <v>0.8013260801875561</v>
      </c>
      <c r="N13" s="35">
        <f t="shared" si="5"/>
        <v>6.754034104437973</v>
      </c>
      <c r="O13" s="35">
        <f t="shared" si="6"/>
        <v>162.8981445866989</v>
      </c>
      <c r="P13" s="35">
        <f t="shared" si="7"/>
        <v>472.78238731065807</v>
      </c>
      <c r="Q13" s="35">
        <f t="shared" si="8"/>
        <v>78.7589061670055</v>
      </c>
      <c r="R13" s="35">
        <f t="shared" si="9"/>
        <v>7.211934721688005</v>
      </c>
      <c r="T13" s="59">
        <f>T37+T107</f>
        <v>873552</v>
      </c>
      <c r="U13" s="38">
        <f t="shared" si="10"/>
        <v>901.7207905196257</v>
      </c>
      <c r="W13" s="38">
        <f t="shared" si="12"/>
        <v>643.2358920819825</v>
      </c>
    </row>
    <row r="14" spans="1:23" ht="14.25" thickBot="1">
      <c r="A14" s="37" t="s">
        <v>22</v>
      </c>
      <c r="B14" s="32">
        <f aca="true" t="shared" si="15" ref="B14:J14">B88+B99</f>
        <v>4562</v>
      </c>
      <c r="C14" s="32">
        <f t="shared" si="15"/>
        <v>1329</v>
      </c>
      <c r="D14" s="32">
        <f t="shared" si="15"/>
        <v>6</v>
      </c>
      <c r="E14" s="32">
        <f t="shared" si="15"/>
        <v>44</v>
      </c>
      <c r="F14" s="32">
        <f>F88+F99</f>
        <v>989</v>
      </c>
      <c r="G14" s="32">
        <f t="shared" si="15"/>
        <v>2194</v>
      </c>
      <c r="H14" s="32">
        <f>H88+H99</f>
        <v>0</v>
      </c>
      <c r="I14" s="32">
        <f t="shared" si="15"/>
        <v>287</v>
      </c>
      <c r="J14" s="33">
        <f t="shared" si="15"/>
        <v>26</v>
      </c>
      <c r="K14" s="34">
        <f t="shared" si="2"/>
        <v>1302.9074084651852</v>
      </c>
      <c r="L14" s="35">
        <f t="shared" si="3"/>
        <v>379.56246072999375</v>
      </c>
      <c r="M14" s="35">
        <f t="shared" si="4"/>
        <v>1.7136002741760439</v>
      </c>
      <c r="N14" s="35">
        <f t="shared" si="5"/>
        <v>12.566402010624321</v>
      </c>
      <c r="O14" s="35">
        <f t="shared" si="6"/>
        <v>282.4584451933512</v>
      </c>
      <c r="P14" s="35">
        <f t="shared" si="7"/>
        <v>626.6065002570401</v>
      </c>
      <c r="Q14" s="35">
        <f t="shared" si="8"/>
        <v>81.9672131147541</v>
      </c>
      <c r="R14" s="35">
        <f t="shared" si="9"/>
        <v>7.4256011880961905</v>
      </c>
      <c r="T14" s="59">
        <f>T88+T99</f>
        <v>350140</v>
      </c>
      <c r="U14" s="38">
        <f t="shared" si="10"/>
        <v>1384.8746215799392</v>
      </c>
      <c r="W14" s="38">
        <f t="shared" si="12"/>
        <v>923.3449477351917</v>
      </c>
    </row>
    <row r="15" spans="1:23" ht="14.25" thickBot="1">
      <c r="A15" s="37" t="s">
        <v>136</v>
      </c>
      <c r="B15" s="32">
        <f>B49+B57</f>
        <v>2564</v>
      </c>
      <c r="C15" s="32">
        <f aca="true" t="shared" si="16" ref="C15:J15">C49+C57</f>
        <v>747</v>
      </c>
      <c r="D15" s="32">
        <f t="shared" si="16"/>
        <v>0</v>
      </c>
      <c r="E15" s="32">
        <f t="shared" si="16"/>
        <v>14</v>
      </c>
      <c r="F15" s="32">
        <f t="shared" si="16"/>
        <v>915</v>
      </c>
      <c r="G15" s="32">
        <f t="shared" si="16"/>
        <v>888</v>
      </c>
      <c r="H15" s="32">
        <f t="shared" si="16"/>
        <v>0</v>
      </c>
      <c r="I15" s="32">
        <f t="shared" si="16"/>
        <v>276</v>
      </c>
      <c r="J15" s="32">
        <f t="shared" si="16"/>
        <v>28</v>
      </c>
      <c r="K15" s="34">
        <f t="shared" si="2"/>
        <v>1052.0571327750263</v>
      </c>
      <c r="L15" s="35">
        <f t="shared" si="3"/>
        <v>306.50806481394096</v>
      </c>
      <c r="M15" s="35">
        <f t="shared" si="4"/>
        <v>0</v>
      </c>
      <c r="N15" s="35">
        <f t="shared" si="5"/>
        <v>5.744461723420581</v>
      </c>
      <c r="O15" s="35">
        <f t="shared" si="6"/>
        <v>375.441605494988</v>
      </c>
      <c r="P15" s="35">
        <f t="shared" si="7"/>
        <v>364.36300074267683</v>
      </c>
      <c r="Q15" s="35">
        <f t="shared" si="8"/>
        <v>113.24795969029145</v>
      </c>
      <c r="R15" s="35">
        <f t="shared" si="9"/>
        <v>11.488923446841161</v>
      </c>
      <c r="T15" s="59">
        <f>T49+T57</f>
        <v>243713</v>
      </c>
      <c r="U15" s="38">
        <f t="shared" si="10"/>
        <v>1165.3050924653178</v>
      </c>
      <c r="W15" s="38">
        <f t="shared" si="12"/>
        <v>745.5490679610854</v>
      </c>
    </row>
    <row r="16" spans="1:23" ht="14.25" thickBot="1">
      <c r="A16" s="37" t="s">
        <v>23</v>
      </c>
      <c r="B16" s="32">
        <f aca="true" t="shared" si="17" ref="B16:J16">B117</f>
        <v>2828</v>
      </c>
      <c r="C16" s="32">
        <f t="shared" si="17"/>
        <v>769</v>
      </c>
      <c r="D16" s="32">
        <f t="shared" si="17"/>
        <v>4</v>
      </c>
      <c r="E16" s="32">
        <f t="shared" si="17"/>
        <v>0</v>
      </c>
      <c r="F16" s="32">
        <f>F117</f>
        <v>717</v>
      </c>
      <c r="G16" s="32">
        <f t="shared" si="17"/>
        <v>1338</v>
      </c>
      <c r="H16" s="32">
        <f>H117</f>
        <v>149</v>
      </c>
      <c r="I16" s="32">
        <f t="shared" si="17"/>
        <v>239</v>
      </c>
      <c r="J16" s="33">
        <f t="shared" si="17"/>
        <v>4</v>
      </c>
      <c r="K16" s="34">
        <f t="shared" si="2"/>
        <v>1982.9194070874644</v>
      </c>
      <c r="L16" s="35">
        <f t="shared" si="3"/>
        <v>539.2026251945757</v>
      </c>
      <c r="M16" s="35">
        <f t="shared" si="4"/>
        <v>2.8046950595296525</v>
      </c>
      <c r="N16" s="35">
        <f t="shared" si="5"/>
        <v>0</v>
      </c>
      <c r="O16" s="35">
        <f t="shared" si="6"/>
        <v>502.7415894206902</v>
      </c>
      <c r="P16" s="35">
        <f t="shared" si="7"/>
        <v>938.1704974126689</v>
      </c>
      <c r="Q16" s="35">
        <f t="shared" si="8"/>
        <v>167.58052980689675</v>
      </c>
      <c r="R16" s="35">
        <f t="shared" si="9"/>
        <v>2.8046950595296525</v>
      </c>
      <c r="T16" s="59">
        <f>T117</f>
        <v>142618</v>
      </c>
      <c r="U16" s="38">
        <f t="shared" si="10"/>
        <v>2150.4999368943613</v>
      </c>
      <c r="W16" s="38">
        <f t="shared" si="12"/>
        <v>1443.7167818928888</v>
      </c>
    </row>
    <row r="17" spans="1:23" ht="14.25" thickBot="1">
      <c r="A17" s="37" t="s">
        <v>24</v>
      </c>
      <c r="B17" s="32">
        <f aca="true" t="shared" si="18" ref="B17:J17">B74</f>
        <v>2941</v>
      </c>
      <c r="C17" s="32">
        <f t="shared" si="18"/>
        <v>598</v>
      </c>
      <c r="D17" s="32">
        <f t="shared" si="18"/>
        <v>6</v>
      </c>
      <c r="E17" s="32">
        <f t="shared" si="18"/>
        <v>26</v>
      </c>
      <c r="F17" s="32">
        <f>F74</f>
        <v>683</v>
      </c>
      <c r="G17" s="32">
        <f t="shared" si="18"/>
        <v>1628</v>
      </c>
      <c r="H17" s="32">
        <f>H74</f>
        <v>0</v>
      </c>
      <c r="I17" s="32">
        <f t="shared" si="18"/>
        <v>470</v>
      </c>
      <c r="J17" s="33">
        <f t="shared" si="18"/>
        <v>77</v>
      </c>
      <c r="K17" s="34">
        <f t="shared" si="2"/>
        <v>907.4387764232534</v>
      </c>
      <c r="L17" s="35">
        <f t="shared" si="3"/>
        <v>184.5115227137387</v>
      </c>
      <c r="M17" s="35">
        <f t="shared" si="4"/>
        <v>1.8512861810743013</v>
      </c>
      <c r="N17" s="35">
        <f t="shared" si="5"/>
        <v>8.02224011798864</v>
      </c>
      <c r="O17" s="35">
        <f t="shared" si="6"/>
        <v>210.73807694562464</v>
      </c>
      <c r="P17" s="35">
        <f t="shared" si="7"/>
        <v>502.3156504648271</v>
      </c>
      <c r="Q17" s="35">
        <f t="shared" si="8"/>
        <v>145.01741751748693</v>
      </c>
      <c r="R17" s="35">
        <f t="shared" si="9"/>
        <v>23.758172657120202</v>
      </c>
      <c r="T17" s="59">
        <f>T74</f>
        <v>324099</v>
      </c>
      <c r="U17" s="38">
        <f t="shared" si="10"/>
        <v>1052.4561939407404</v>
      </c>
      <c r="W17" s="38">
        <f t="shared" si="12"/>
        <v>722.9272537095147</v>
      </c>
    </row>
    <row r="18" spans="1:23" ht="14.25" thickBot="1">
      <c r="A18" s="37" t="s">
        <v>137</v>
      </c>
      <c r="B18" s="32">
        <f>B64</f>
        <v>2365</v>
      </c>
      <c r="C18" s="32">
        <f aca="true" t="shared" si="19" ref="C18:J18">C64</f>
        <v>382</v>
      </c>
      <c r="D18" s="32">
        <f t="shared" si="19"/>
        <v>0</v>
      </c>
      <c r="E18" s="32">
        <f t="shared" si="19"/>
        <v>0</v>
      </c>
      <c r="F18" s="32">
        <f t="shared" si="19"/>
        <v>324</v>
      </c>
      <c r="G18" s="32">
        <f t="shared" si="19"/>
        <v>1659</v>
      </c>
      <c r="H18" s="32">
        <f t="shared" si="19"/>
        <v>0</v>
      </c>
      <c r="I18" s="32">
        <f t="shared" si="19"/>
        <v>262</v>
      </c>
      <c r="J18" s="32">
        <f t="shared" si="19"/>
        <v>37</v>
      </c>
      <c r="K18" s="34">
        <f t="shared" si="2"/>
        <v>844.7424160704654</v>
      </c>
      <c r="L18" s="34">
        <f>C18/T18*100000</f>
        <v>136.44465240546208</v>
      </c>
      <c r="M18" s="34">
        <f>D18/T18*100000</f>
        <v>0</v>
      </c>
      <c r="N18" s="34">
        <f>E18/T18*100000</f>
        <v>0</v>
      </c>
      <c r="O18" s="34">
        <f>F18/T18*100000</f>
        <v>115.72792507688406</v>
      </c>
      <c r="P18" s="34">
        <f>G18/T18*100000</f>
        <v>592.5698385881193</v>
      </c>
      <c r="Q18" s="34">
        <f>I18/T18*100000</f>
        <v>93.58245793254204</v>
      </c>
      <c r="R18" s="34">
        <f>J18/T18*100000</f>
        <v>13.215843295817008</v>
      </c>
      <c r="T18" s="59">
        <f>T64</f>
        <v>279967</v>
      </c>
      <c r="U18" s="38"/>
      <c r="W18" s="38">
        <f t="shared" si="12"/>
        <v>708.2977636650033</v>
      </c>
    </row>
    <row r="19" spans="1:20" ht="14.25" thickBot="1">
      <c r="A19" s="30"/>
      <c r="B19" s="31"/>
      <c r="C19" s="31"/>
      <c r="D19" s="31"/>
      <c r="E19" s="31"/>
      <c r="F19" s="31"/>
      <c r="G19" s="31"/>
      <c r="H19" s="31"/>
      <c r="I19" s="32"/>
      <c r="J19" s="33"/>
      <c r="K19" s="34"/>
      <c r="L19" s="35"/>
      <c r="M19" s="35"/>
      <c r="N19" s="35"/>
      <c r="O19" s="35"/>
      <c r="P19" s="35"/>
      <c r="Q19" s="35"/>
      <c r="R19" s="35"/>
      <c r="T19" s="59"/>
    </row>
    <row r="20" spans="1:20" ht="14.25" thickBot="1">
      <c r="A20" s="36" t="s">
        <v>25</v>
      </c>
      <c r="B20" s="31"/>
      <c r="C20" s="31"/>
      <c r="D20" s="31"/>
      <c r="E20" s="31"/>
      <c r="F20" s="31"/>
      <c r="G20" s="31"/>
      <c r="H20" s="31"/>
      <c r="I20" s="32"/>
      <c r="J20" s="33"/>
      <c r="K20" s="34"/>
      <c r="L20" s="35"/>
      <c r="M20" s="35"/>
      <c r="N20" s="35"/>
      <c r="O20" s="35"/>
      <c r="P20" s="35"/>
      <c r="Q20" s="35"/>
      <c r="R20" s="35"/>
      <c r="T20" s="59"/>
    </row>
    <row r="21" spans="1:22" ht="14.25" thickBot="1">
      <c r="A21" s="40" t="s">
        <v>26</v>
      </c>
      <c r="B21" s="23">
        <f aca="true" t="shared" si="20" ref="B21:J21">SUM(B22:B27)</f>
        <v>9352</v>
      </c>
      <c r="C21" s="23">
        <f t="shared" si="20"/>
        <v>1596</v>
      </c>
      <c r="D21" s="23">
        <f t="shared" si="20"/>
        <v>6</v>
      </c>
      <c r="E21" s="23">
        <f t="shared" si="20"/>
        <v>150</v>
      </c>
      <c r="F21" s="23">
        <f>SUM(F22:F27)</f>
        <v>844</v>
      </c>
      <c r="G21" s="23">
        <f t="shared" si="20"/>
        <v>6756</v>
      </c>
      <c r="H21" s="23">
        <f>SUM(H22:H27)</f>
        <v>0</v>
      </c>
      <c r="I21" s="24">
        <f t="shared" si="20"/>
        <v>758</v>
      </c>
      <c r="J21" s="25">
        <f t="shared" si="20"/>
        <v>26</v>
      </c>
      <c r="K21" s="41">
        <f aca="true" t="shared" si="21" ref="K21:K65">B21/T21*100000</f>
        <v>1018.3326001454761</v>
      </c>
      <c r="L21" s="28">
        <f aca="true" t="shared" si="22" ref="L21:L65">C21/T21*100000</f>
        <v>173.78730002482675</v>
      </c>
      <c r="M21" s="28">
        <f aca="true" t="shared" si="23" ref="M21:M65">D21/T21*100000</f>
        <v>0.653335714379048</v>
      </c>
      <c r="N21" s="28">
        <f aca="true" t="shared" si="24" ref="N21:N65">E21/T21*100000</f>
        <v>16.3333928594762</v>
      </c>
      <c r="O21" s="28">
        <f aca="true" t="shared" si="25" ref="O21:O65">F21/T21*100000</f>
        <v>91.90255715598609</v>
      </c>
      <c r="P21" s="28">
        <f aca="true" t="shared" si="26" ref="P21:P65">G21/T21*100000</f>
        <v>735.656014390808</v>
      </c>
      <c r="Q21" s="28">
        <f aca="true" t="shared" si="27" ref="Q21:Q65">I21/T21*100000</f>
        <v>82.53807858321973</v>
      </c>
      <c r="R21" s="28">
        <f aca="true" t="shared" si="28" ref="R21:R65">J21/T21*100000</f>
        <v>2.8311214289758744</v>
      </c>
      <c r="S21" s="29"/>
      <c r="T21" s="59">
        <v>918364</v>
      </c>
      <c r="U21" s="29"/>
      <c r="V21" s="29"/>
    </row>
    <row r="22" spans="1:20" ht="13.5">
      <c r="A22" s="37" t="s">
        <v>27</v>
      </c>
      <c r="B22" s="31">
        <v>4825</v>
      </c>
      <c r="C22" s="31">
        <v>893</v>
      </c>
      <c r="D22" s="31">
        <v>6</v>
      </c>
      <c r="E22" s="31">
        <v>150</v>
      </c>
      <c r="F22" s="31">
        <v>240</v>
      </c>
      <c r="G22" s="31">
        <v>3536</v>
      </c>
      <c r="H22" s="31"/>
      <c r="I22" s="32">
        <v>122</v>
      </c>
      <c r="J22" s="33"/>
      <c r="K22" s="34">
        <f t="shared" si="21"/>
        <v>2668.2667050085993</v>
      </c>
      <c r="L22" s="35">
        <f t="shared" si="22"/>
        <v>493.8367186679128</v>
      </c>
      <c r="M22" s="35">
        <f t="shared" si="23"/>
        <v>3.3180518611505896</v>
      </c>
      <c r="N22" s="35">
        <f t="shared" si="24"/>
        <v>82.95129652876474</v>
      </c>
      <c r="O22" s="35">
        <f t="shared" si="25"/>
        <v>132.72207444602358</v>
      </c>
      <c r="P22" s="35">
        <f t="shared" si="26"/>
        <v>1955.4385635047477</v>
      </c>
      <c r="Q22" s="35">
        <f t="shared" si="27"/>
        <v>67.467054510062</v>
      </c>
      <c r="R22" s="35">
        <f t="shared" si="28"/>
        <v>0</v>
      </c>
      <c r="T22" s="60">
        <v>180829</v>
      </c>
    </row>
    <row r="23" spans="1:20" ht="13.5">
      <c r="A23" s="37" t="s">
        <v>28</v>
      </c>
      <c r="B23" s="31">
        <v>607</v>
      </c>
      <c r="C23" s="31"/>
      <c r="D23" s="31"/>
      <c r="E23" s="31"/>
      <c r="F23" s="31">
        <v>131</v>
      </c>
      <c r="G23" s="31">
        <v>476</v>
      </c>
      <c r="H23" s="31"/>
      <c r="I23" s="32">
        <v>155</v>
      </c>
      <c r="J23" s="33"/>
      <c r="K23" s="34">
        <f t="shared" si="21"/>
        <v>333.03340209805555</v>
      </c>
      <c r="L23" s="35">
        <f t="shared" si="22"/>
        <v>0</v>
      </c>
      <c r="M23" s="35">
        <f t="shared" si="23"/>
        <v>0</v>
      </c>
      <c r="N23" s="35">
        <f t="shared" si="24"/>
        <v>0</v>
      </c>
      <c r="O23" s="35">
        <f t="shared" si="25"/>
        <v>71.87376552692797</v>
      </c>
      <c r="P23" s="35">
        <f t="shared" si="26"/>
        <v>261.1596365711276</v>
      </c>
      <c r="Q23" s="35">
        <f t="shared" si="27"/>
        <v>85.04147829522012</v>
      </c>
      <c r="R23" s="35">
        <f t="shared" si="28"/>
        <v>0</v>
      </c>
      <c r="T23" s="60">
        <v>182264</v>
      </c>
    </row>
    <row r="24" spans="1:20" ht="13.5">
      <c r="A24" s="37" t="s">
        <v>29</v>
      </c>
      <c r="B24" s="31">
        <v>917</v>
      </c>
      <c r="C24" s="31"/>
      <c r="D24" s="31"/>
      <c r="E24" s="31"/>
      <c r="F24" s="31">
        <v>208</v>
      </c>
      <c r="G24" s="31">
        <v>709</v>
      </c>
      <c r="H24" s="31"/>
      <c r="I24" s="32">
        <v>94</v>
      </c>
      <c r="J24" s="33"/>
      <c r="K24" s="34">
        <f t="shared" si="21"/>
        <v>617.6997588478587</v>
      </c>
      <c r="L24" s="35">
        <f t="shared" si="22"/>
        <v>0</v>
      </c>
      <c r="M24" s="35">
        <f t="shared" si="23"/>
        <v>0</v>
      </c>
      <c r="N24" s="35">
        <f t="shared" si="24"/>
        <v>0</v>
      </c>
      <c r="O24" s="35">
        <f t="shared" si="25"/>
        <v>140.11074137443248</v>
      </c>
      <c r="P24" s="35">
        <f t="shared" si="26"/>
        <v>477.58901747342617</v>
      </c>
      <c r="Q24" s="35">
        <f t="shared" si="27"/>
        <v>63.31927735190698</v>
      </c>
      <c r="R24" s="35">
        <f t="shared" si="28"/>
        <v>0</v>
      </c>
      <c r="T24" s="60">
        <v>148454</v>
      </c>
    </row>
    <row r="25" spans="1:20" ht="13.5">
      <c r="A25" s="37" t="s">
        <v>30</v>
      </c>
      <c r="B25" s="31">
        <v>1169</v>
      </c>
      <c r="C25" s="31">
        <v>130</v>
      </c>
      <c r="D25" s="31"/>
      <c r="E25" s="31"/>
      <c r="F25" s="31">
        <v>97</v>
      </c>
      <c r="G25" s="31">
        <v>942</v>
      </c>
      <c r="H25" s="31"/>
      <c r="I25" s="32">
        <v>154</v>
      </c>
      <c r="J25" s="33"/>
      <c r="K25" s="34">
        <f t="shared" si="21"/>
        <v>775.5486558925775</v>
      </c>
      <c r="L25" s="35">
        <f t="shared" si="22"/>
        <v>86.24578722500863</v>
      </c>
      <c r="M25" s="35">
        <f t="shared" si="23"/>
        <v>0</v>
      </c>
      <c r="N25" s="35">
        <f t="shared" si="24"/>
        <v>0</v>
      </c>
      <c r="O25" s="35">
        <f t="shared" si="25"/>
        <v>64.35262585250643</v>
      </c>
      <c r="P25" s="35">
        <f t="shared" si="26"/>
        <v>624.9502428150624</v>
      </c>
      <c r="Q25" s="35">
        <f t="shared" si="27"/>
        <v>102.16808640501021</v>
      </c>
      <c r="R25" s="35">
        <f t="shared" si="28"/>
        <v>0</v>
      </c>
      <c r="T25" s="60">
        <v>150732</v>
      </c>
    </row>
    <row r="26" spans="1:20" ht="13.5">
      <c r="A26" s="37" t="s">
        <v>31</v>
      </c>
      <c r="B26" s="31">
        <v>1177</v>
      </c>
      <c r="C26" s="31">
        <v>523</v>
      </c>
      <c r="D26" s="31"/>
      <c r="E26" s="31"/>
      <c r="F26" s="31">
        <v>137</v>
      </c>
      <c r="G26" s="31">
        <v>517</v>
      </c>
      <c r="H26" s="31"/>
      <c r="I26" s="32">
        <v>151</v>
      </c>
      <c r="J26" s="33">
        <v>12</v>
      </c>
      <c r="K26" s="34">
        <f t="shared" si="21"/>
        <v>1056.6288422866992</v>
      </c>
      <c r="L26" s="35">
        <f t="shared" si="22"/>
        <v>469.5130709566217</v>
      </c>
      <c r="M26" s="35">
        <f t="shared" si="23"/>
        <v>0</v>
      </c>
      <c r="N26" s="35">
        <f t="shared" si="24"/>
        <v>0</v>
      </c>
      <c r="O26" s="35">
        <f t="shared" si="25"/>
        <v>122.98908359666763</v>
      </c>
      <c r="P26" s="35">
        <f t="shared" si="26"/>
        <v>464.12668773340994</v>
      </c>
      <c r="Q26" s="35">
        <f t="shared" si="27"/>
        <v>135.55731111749498</v>
      </c>
      <c r="R26" s="35">
        <f t="shared" si="28"/>
        <v>10.772766446423441</v>
      </c>
      <c r="T26" s="60">
        <v>111392</v>
      </c>
    </row>
    <row r="27" spans="1:20" ht="14.25" thickBot="1">
      <c r="A27" s="37" t="s">
        <v>32</v>
      </c>
      <c r="B27" s="31">
        <v>657</v>
      </c>
      <c r="C27" s="31">
        <v>50</v>
      </c>
      <c r="D27" s="31"/>
      <c r="E27" s="31"/>
      <c r="F27" s="31">
        <v>31</v>
      </c>
      <c r="G27" s="31">
        <v>576</v>
      </c>
      <c r="H27" s="31"/>
      <c r="I27" s="32">
        <v>82</v>
      </c>
      <c r="J27" s="33">
        <v>14</v>
      </c>
      <c r="K27" s="34">
        <f t="shared" si="21"/>
        <v>454.06481308701876</v>
      </c>
      <c r="L27" s="35">
        <f t="shared" si="22"/>
        <v>34.555921848327145</v>
      </c>
      <c r="M27" s="35">
        <f t="shared" si="23"/>
        <v>0</v>
      </c>
      <c r="N27" s="35">
        <f t="shared" si="24"/>
        <v>0</v>
      </c>
      <c r="O27" s="35">
        <f t="shared" si="25"/>
        <v>21.42467154596283</v>
      </c>
      <c r="P27" s="35">
        <f t="shared" si="26"/>
        <v>398.0842196927287</v>
      </c>
      <c r="Q27" s="35">
        <f t="shared" si="27"/>
        <v>56.67171183125652</v>
      </c>
      <c r="R27" s="35">
        <f t="shared" si="28"/>
        <v>9.6756581175316</v>
      </c>
      <c r="T27" s="60">
        <v>144693</v>
      </c>
    </row>
    <row r="28" spans="1:22" ht="14.25" thickBot="1">
      <c r="A28" s="40" t="s">
        <v>124</v>
      </c>
      <c r="B28" s="23">
        <f>SUM(B29:B29)</f>
        <v>4196</v>
      </c>
      <c r="C28" s="23">
        <f aca="true" t="shared" si="29" ref="C28:J28">SUM(C29:C29)</f>
        <v>1335</v>
      </c>
      <c r="D28" s="23">
        <f t="shared" si="29"/>
        <v>4</v>
      </c>
      <c r="E28" s="23">
        <f t="shared" si="29"/>
        <v>0</v>
      </c>
      <c r="F28" s="23">
        <f t="shared" si="29"/>
        <v>300</v>
      </c>
      <c r="G28" s="23">
        <f t="shared" si="29"/>
        <v>2557</v>
      </c>
      <c r="H28" s="23">
        <f t="shared" si="29"/>
        <v>0</v>
      </c>
      <c r="I28" s="23">
        <f t="shared" si="29"/>
        <v>288</v>
      </c>
      <c r="J28" s="23">
        <f t="shared" si="29"/>
        <v>8</v>
      </c>
      <c r="K28" s="41">
        <f t="shared" si="21"/>
        <v>738.8793897377471</v>
      </c>
      <c r="L28" s="28">
        <f t="shared" si="22"/>
        <v>235.0819793374386</v>
      </c>
      <c r="M28" s="28">
        <f t="shared" si="23"/>
        <v>0.7043654811608648</v>
      </c>
      <c r="N28" s="28">
        <f t="shared" si="24"/>
        <v>0</v>
      </c>
      <c r="O28" s="28">
        <f t="shared" si="25"/>
        <v>52.82741108706485</v>
      </c>
      <c r="P28" s="28">
        <f t="shared" si="26"/>
        <v>450.26563383208276</v>
      </c>
      <c r="Q28" s="28">
        <f t="shared" si="27"/>
        <v>50.71431464358226</v>
      </c>
      <c r="R28" s="28">
        <f t="shared" si="28"/>
        <v>1.4087309623217297</v>
      </c>
      <c r="S28" s="29"/>
      <c r="T28" s="59">
        <v>567887</v>
      </c>
      <c r="U28" s="29"/>
      <c r="V28" s="29"/>
    </row>
    <row r="29" spans="1:20" ht="14.25" thickBot="1">
      <c r="A29" s="37" t="s">
        <v>69</v>
      </c>
      <c r="B29" s="31">
        <v>4196</v>
      </c>
      <c r="C29" s="31">
        <v>1335</v>
      </c>
      <c r="D29" s="31">
        <v>4</v>
      </c>
      <c r="E29" s="31"/>
      <c r="F29" s="31">
        <v>300</v>
      </c>
      <c r="G29" s="31">
        <v>2557</v>
      </c>
      <c r="H29" s="31"/>
      <c r="I29" s="32">
        <v>288</v>
      </c>
      <c r="J29" s="33">
        <v>8</v>
      </c>
      <c r="K29" s="34">
        <f t="shared" si="21"/>
        <v>738.8793897377471</v>
      </c>
      <c r="L29" s="35">
        <f t="shared" si="22"/>
        <v>235.0819793374386</v>
      </c>
      <c r="M29" s="35">
        <f t="shared" si="23"/>
        <v>0.7043654811608648</v>
      </c>
      <c r="N29" s="35">
        <f t="shared" si="24"/>
        <v>0</v>
      </c>
      <c r="O29" s="35">
        <f t="shared" si="25"/>
        <v>52.82741108706485</v>
      </c>
      <c r="P29" s="35">
        <f t="shared" si="26"/>
        <v>450.26563383208276</v>
      </c>
      <c r="Q29" s="35">
        <f t="shared" si="27"/>
        <v>50.71431464358226</v>
      </c>
      <c r="R29" s="35">
        <f t="shared" si="28"/>
        <v>1.4087309623217297</v>
      </c>
      <c r="T29" s="60">
        <v>567887</v>
      </c>
    </row>
    <row r="30" spans="1:22" ht="14.25" thickBot="1">
      <c r="A30" s="40" t="s">
        <v>33</v>
      </c>
      <c r="B30" s="23">
        <f aca="true" t="shared" si="30" ref="B30:J30">SUM(B31:B32)</f>
        <v>4541</v>
      </c>
      <c r="C30" s="23">
        <f t="shared" si="30"/>
        <v>1025</v>
      </c>
      <c r="D30" s="23">
        <f t="shared" si="30"/>
        <v>4</v>
      </c>
      <c r="E30" s="23">
        <f t="shared" si="30"/>
        <v>88</v>
      </c>
      <c r="F30" s="23">
        <f>SUM(F31:F32)</f>
        <v>214</v>
      </c>
      <c r="G30" s="23">
        <f t="shared" si="30"/>
        <v>3210</v>
      </c>
      <c r="H30" s="23">
        <f>SUM(H31:H32)</f>
        <v>0</v>
      </c>
      <c r="I30" s="24">
        <f t="shared" si="30"/>
        <v>345</v>
      </c>
      <c r="J30" s="25">
        <f t="shared" si="30"/>
        <v>11</v>
      </c>
      <c r="K30" s="41">
        <f t="shared" si="21"/>
        <v>737.1418182290415</v>
      </c>
      <c r="L30" s="28">
        <f t="shared" si="22"/>
        <v>166.38854078061385</v>
      </c>
      <c r="M30" s="28">
        <f t="shared" si="23"/>
        <v>0.6493211347536151</v>
      </c>
      <c r="N30" s="28">
        <f t="shared" si="24"/>
        <v>14.285064964579533</v>
      </c>
      <c r="O30" s="28">
        <f t="shared" si="25"/>
        <v>34.73868070931841</v>
      </c>
      <c r="P30" s="28">
        <f t="shared" si="26"/>
        <v>521.080210639776</v>
      </c>
      <c r="Q30" s="28">
        <f t="shared" si="27"/>
        <v>56.0039478724993</v>
      </c>
      <c r="R30" s="28">
        <f t="shared" si="28"/>
        <v>1.7856331205724416</v>
      </c>
      <c r="S30" s="29"/>
      <c r="T30" s="59">
        <v>616028</v>
      </c>
      <c r="U30" s="29"/>
      <c r="V30" s="29"/>
    </row>
    <row r="31" spans="1:20" ht="13.5">
      <c r="A31" s="37" t="s">
        <v>34</v>
      </c>
      <c r="B31" s="31">
        <v>3408</v>
      </c>
      <c r="C31" s="31">
        <v>1025</v>
      </c>
      <c r="D31" s="31"/>
      <c r="E31" s="31">
        <v>88</v>
      </c>
      <c r="F31" s="31">
        <v>168</v>
      </c>
      <c r="G31" s="31">
        <v>2127</v>
      </c>
      <c r="H31" s="31"/>
      <c r="I31" s="32">
        <v>250</v>
      </c>
      <c r="J31" s="33">
        <v>11</v>
      </c>
      <c r="K31" s="34">
        <f t="shared" si="21"/>
        <v>733.1034497593967</v>
      </c>
      <c r="L31" s="35">
        <f t="shared" si="22"/>
        <v>220.49032746578098</v>
      </c>
      <c r="M31" s="35">
        <f t="shared" si="23"/>
        <v>0</v>
      </c>
      <c r="N31" s="35">
        <f t="shared" si="24"/>
        <v>18.92990128486705</v>
      </c>
      <c r="O31" s="35">
        <f t="shared" si="25"/>
        <v>36.138902452928</v>
      </c>
      <c r="P31" s="35">
        <f t="shared" si="26"/>
        <v>457.5443185558206</v>
      </c>
      <c r="Q31" s="35">
        <f t="shared" si="27"/>
        <v>53.77812865019049</v>
      </c>
      <c r="R31" s="35">
        <f t="shared" si="28"/>
        <v>2.3662376606083813</v>
      </c>
      <c r="T31" s="60">
        <v>464873</v>
      </c>
    </row>
    <row r="32" spans="1:20" ht="14.25" thickBot="1">
      <c r="A32" s="37" t="s">
        <v>35</v>
      </c>
      <c r="B32" s="31">
        <v>1133</v>
      </c>
      <c r="C32" s="31"/>
      <c r="D32" s="31">
        <v>4</v>
      </c>
      <c r="E32" s="31"/>
      <c r="F32" s="31">
        <v>46</v>
      </c>
      <c r="G32" s="31">
        <v>1083</v>
      </c>
      <c r="H32" s="31"/>
      <c r="I32" s="32">
        <v>95</v>
      </c>
      <c r="J32" s="33"/>
      <c r="K32" s="34">
        <f t="shared" si="21"/>
        <v>749.5617081803447</v>
      </c>
      <c r="L32" s="35">
        <f t="shared" si="22"/>
        <v>0</v>
      </c>
      <c r="M32" s="35">
        <f t="shared" si="23"/>
        <v>2.646290231881182</v>
      </c>
      <c r="N32" s="35">
        <f t="shared" si="24"/>
        <v>0</v>
      </c>
      <c r="O32" s="35">
        <f t="shared" si="25"/>
        <v>30.432337666633586</v>
      </c>
      <c r="P32" s="35">
        <f t="shared" si="26"/>
        <v>716.48308028183</v>
      </c>
      <c r="Q32" s="35">
        <f t="shared" si="27"/>
        <v>62.84939300717806</v>
      </c>
      <c r="R32" s="35">
        <f t="shared" si="28"/>
        <v>0</v>
      </c>
      <c r="T32" s="60">
        <v>151155</v>
      </c>
    </row>
    <row r="33" spans="1:22" ht="14.25" thickBot="1">
      <c r="A33" s="40" t="s">
        <v>36</v>
      </c>
      <c r="B33" s="23">
        <f aca="true" t="shared" si="31" ref="B33:J33">SUM(B34)</f>
        <v>3270</v>
      </c>
      <c r="C33" s="23">
        <f t="shared" si="31"/>
        <v>370</v>
      </c>
      <c r="D33" s="23">
        <f t="shared" si="31"/>
        <v>8</v>
      </c>
      <c r="E33" s="23">
        <f t="shared" si="31"/>
        <v>0</v>
      </c>
      <c r="F33" s="23">
        <f t="shared" si="31"/>
        <v>428</v>
      </c>
      <c r="G33" s="23">
        <f t="shared" si="31"/>
        <v>2464</v>
      </c>
      <c r="H33" s="23">
        <f t="shared" si="31"/>
        <v>0</v>
      </c>
      <c r="I33" s="24">
        <f t="shared" si="31"/>
        <v>178</v>
      </c>
      <c r="J33" s="25">
        <f t="shared" si="31"/>
        <v>54</v>
      </c>
      <c r="K33" s="41">
        <f t="shared" si="21"/>
        <v>689.7599129257211</v>
      </c>
      <c r="L33" s="28">
        <f t="shared" si="22"/>
        <v>78.04622867966874</v>
      </c>
      <c r="M33" s="28">
        <f t="shared" si="23"/>
        <v>1.687486025506351</v>
      </c>
      <c r="N33" s="28">
        <f t="shared" si="24"/>
        <v>0</v>
      </c>
      <c r="O33" s="28">
        <f t="shared" si="25"/>
        <v>90.2805023645898</v>
      </c>
      <c r="P33" s="28">
        <f t="shared" si="26"/>
        <v>519.7456958559562</v>
      </c>
      <c r="Q33" s="28">
        <f t="shared" si="27"/>
        <v>37.546564067516314</v>
      </c>
      <c r="R33" s="28">
        <f t="shared" si="28"/>
        <v>11.390530672167872</v>
      </c>
      <c r="S33" s="29"/>
      <c r="T33" s="59">
        <v>474078</v>
      </c>
      <c r="U33" s="29"/>
      <c r="V33" s="29"/>
    </row>
    <row r="34" spans="1:20" ht="14.25" thickBot="1">
      <c r="A34" s="37" t="s">
        <v>37</v>
      </c>
      <c r="B34" s="31">
        <v>3270</v>
      </c>
      <c r="C34" s="31">
        <v>370</v>
      </c>
      <c r="D34" s="31">
        <v>8</v>
      </c>
      <c r="E34" s="31"/>
      <c r="F34" s="31">
        <v>428</v>
      </c>
      <c r="G34" s="31">
        <v>2464</v>
      </c>
      <c r="H34" s="31"/>
      <c r="I34" s="32">
        <v>178</v>
      </c>
      <c r="J34" s="33">
        <v>54</v>
      </c>
      <c r="K34" s="34">
        <f t="shared" si="21"/>
        <v>689.7599129257211</v>
      </c>
      <c r="L34" s="35">
        <f t="shared" si="22"/>
        <v>78.04622867966874</v>
      </c>
      <c r="M34" s="35">
        <f t="shared" si="23"/>
        <v>1.687486025506351</v>
      </c>
      <c r="N34" s="35">
        <f t="shared" si="24"/>
        <v>0</v>
      </c>
      <c r="O34" s="35">
        <f t="shared" si="25"/>
        <v>90.2805023645898</v>
      </c>
      <c r="P34" s="35">
        <f t="shared" si="26"/>
        <v>519.7456958559562</v>
      </c>
      <c r="Q34" s="35">
        <f t="shared" si="27"/>
        <v>37.546564067516314</v>
      </c>
      <c r="R34" s="35">
        <f t="shared" si="28"/>
        <v>11.390530672167872</v>
      </c>
      <c r="T34" s="60">
        <v>474078</v>
      </c>
    </row>
    <row r="35" spans="1:22" ht="14.25" thickBot="1">
      <c r="A35" s="40" t="s">
        <v>38</v>
      </c>
      <c r="B35" s="23">
        <f aca="true" t="shared" si="32" ref="B35:J35">SUM(B36:B36)</f>
        <v>1591</v>
      </c>
      <c r="C35" s="23">
        <f t="shared" si="32"/>
        <v>769</v>
      </c>
      <c r="D35" s="23">
        <f t="shared" si="32"/>
        <v>0</v>
      </c>
      <c r="E35" s="23">
        <f t="shared" si="32"/>
        <v>0</v>
      </c>
      <c r="F35" s="23">
        <f t="shared" si="32"/>
        <v>146</v>
      </c>
      <c r="G35" s="23">
        <f t="shared" si="32"/>
        <v>676</v>
      </c>
      <c r="H35" s="23">
        <f t="shared" si="32"/>
        <v>0</v>
      </c>
      <c r="I35" s="24">
        <f t="shared" si="32"/>
        <v>118</v>
      </c>
      <c r="J35" s="25">
        <f t="shared" si="32"/>
        <v>0</v>
      </c>
      <c r="K35" s="41">
        <f t="shared" si="21"/>
        <v>1056.4128442803644</v>
      </c>
      <c r="L35" s="28">
        <f t="shared" si="22"/>
        <v>510.61060795198006</v>
      </c>
      <c r="M35" s="28">
        <f t="shared" si="23"/>
        <v>0</v>
      </c>
      <c r="N35" s="28">
        <f t="shared" si="24"/>
        <v>0</v>
      </c>
      <c r="O35" s="28">
        <f t="shared" si="25"/>
        <v>96.94297628217046</v>
      </c>
      <c r="P35" s="28">
        <f t="shared" si="26"/>
        <v>448.8592600462139</v>
      </c>
      <c r="Q35" s="28">
        <f t="shared" si="27"/>
        <v>78.35117261161723</v>
      </c>
      <c r="R35" s="28">
        <f t="shared" si="28"/>
        <v>0</v>
      </c>
      <c r="S35" s="29"/>
      <c r="T35" s="59">
        <v>150604</v>
      </c>
      <c r="U35" s="29"/>
      <c r="V35" s="29"/>
    </row>
    <row r="36" spans="1:20" ht="14.25" thickBot="1">
      <c r="A36" s="37" t="s">
        <v>39</v>
      </c>
      <c r="B36" s="31">
        <v>1591</v>
      </c>
      <c r="C36" s="31">
        <v>769</v>
      </c>
      <c r="D36" s="31"/>
      <c r="E36" s="31"/>
      <c r="F36" s="31">
        <v>146</v>
      </c>
      <c r="G36" s="31">
        <v>676</v>
      </c>
      <c r="H36" s="31"/>
      <c r="I36" s="32">
        <v>118</v>
      </c>
      <c r="J36" s="33"/>
      <c r="K36" s="34">
        <f t="shared" si="21"/>
        <v>1056.4128442803644</v>
      </c>
      <c r="L36" s="35">
        <f t="shared" si="22"/>
        <v>510.61060795198006</v>
      </c>
      <c r="M36" s="35">
        <f t="shared" si="23"/>
        <v>0</v>
      </c>
      <c r="N36" s="35">
        <f t="shared" si="24"/>
        <v>0</v>
      </c>
      <c r="O36" s="35">
        <f t="shared" si="25"/>
        <v>96.94297628217046</v>
      </c>
      <c r="P36" s="35">
        <f t="shared" si="26"/>
        <v>448.8592600462139</v>
      </c>
      <c r="Q36" s="35">
        <f t="shared" si="27"/>
        <v>78.35117261161723</v>
      </c>
      <c r="R36" s="35">
        <f t="shared" si="28"/>
        <v>0</v>
      </c>
      <c r="T36" s="60">
        <v>150604</v>
      </c>
    </row>
    <row r="37" spans="1:22" ht="14.25" thickBot="1">
      <c r="A37" s="40" t="s">
        <v>125</v>
      </c>
      <c r="B37" s="23">
        <f aca="true" t="shared" si="33" ref="B37:J37">SUM(B38:B48)</f>
        <v>5718</v>
      </c>
      <c r="C37" s="23">
        <f t="shared" si="33"/>
        <v>1192</v>
      </c>
      <c r="D37" s="23">
        <f t="shared" si="33"/>
        <v>7</v>
      </c>
      <c r="E37" s="23">
        <f t="shared" si="33"/>
        <v>47</v>
      </c>
      <c r="F37" s="23">
        <f>SUM(F38:F48)</f>
        <v>1093</v>
      </c>
      <c r="G37" s="23">
        <f t="shared" si="33"/>
        <v>3379</v>
      </c>
      <c r="H37" s="23">
        <f>SUM(H38:H48)</f>
        <v>0</v>
      </c>
      <c r="I37" s="24">
        <f t="shared" si="33"/>
        <v>536</v>
      </c>
      <c r="J37" s="25">
        <f t="shared" si="33"/>
        <v>23</v>
      </c>
      <c r="K37" s="41">
        <f t="shared" si="21"/>
        <v>864.174394564074</v>
      </c>
      <c r="L37" s="28">
        <f t="shared" si="22"/>
        <v>180.1496814131473</v>
      </c>
      <c r="M37" s="28">
        <f t="shared" si="23"/>
        <v>1.0579259814530462</v>
      </c>
      <c r="N37" s="28">
        <f t="shared" si="24"/>
        <v>7.103217304041882</v>
      </c>
      <c r="O37" s="28">
        <f t="shared" si="25"/>
        <v>165.18758538973992</v>
      </c>
      <c r="P37" s="28">
        <f t="shared" si="26"/>
        <v>510.67598447569185</v>
      </c>
      <c r="Q37" s="28">
        <f t="shared" si="27"/>
        <v>81.0069037226904</v>
      </c>
      <c r="R37" s="28">
        <f t="shared" si="28"/>
        <v>3.47604251048858</v>
      </c>
      <c r="S37" s="29"/>
      <c r="T37" s="59">
        <v>661672</v>
      </c>
      <c r="U37" s="29"/>
      <c r="V37" s="29"/>
    </row>
    <row r="38" spans="1:20" ht="13.5">
      <c r="A38" s="37" t="s">
        <v>40</v>
      </c>
      <c r="B38" s="31">
        <v>1766</v>
      </c>
      <c r="C38" s="31">
        <v>677</v>
      </c>
      <c r="D38" s="31">
        <v>7</v>
      </c>
      <c r="E38" s="31"/>
      <c r="F38" s="31">
        <v>240</v>
      </c>
      <c r="G38" s="31">
        <v>842</v>
      </c>
      <c r="H38" s="31"/>
      <c r="I38" s="32">
        <v>94</v>
      </c>
      <c r="J38" s="33"/>
      <c r="K38" s="34">
        <f t="shared" si="21"/>
        <v>1778.7178325023922</v>
      </c>
      <c r="L38" s="35">
        <f t="shared" si="22"/>
        <v>681.8754091756056</v>
      </c>
      <c r="M38" s="35">
        <f t="shared" si="23"/>
        <v>7.050410434607443</v>
      </c>
      <c r="N38" s="35">
        <f t="shared" si="24"/>
        <v>0</v>
      </c>
      <c r="O38" s="35">
        <f t="shared" si="25"/>
        <v>241.72835775796946</v>
      </c>
      <c r="P38" s="35">
        <f t="shared" si="26"/>
        <v>848.0636551342096</v>
      </c>
      <c r="Q38" s="35">
        <f t="shared" si="27"/>
        <v>94.67694012187138</v>
      </c>
      <c r="R38" s="35">
        <f t="shared" si="28"/>
        <v>0</v>
      </c>
      <c r="T38" s="60">
        <v>99285</v>
      </c>
    </row>
    <row r="39" spans="1:20" ht="13.5">
      <c r="A39" s="37" t="s">
        <v>41</v>
      </c>
      <c r="B39" s="31">
        <v>888</v>
      </c>
      <c r="C39" s="31"/>
      <c r="D39" s="31"/>
      <c r="E39" s="31">
        <v>47</v>
      </c>
      <c r="F39" s="31">
        <v>150</v>
      </c>
      <c r="G39" s="31">
        <v>691</v>
      </c>
      <c r="H39" s="31"/>
      <c r="I39" s="32">
        <v>165</v>
      </c>
      <c r="J39" s="33"/>
      <c r="K39" s="34">
        <f t="shared" si="21"/>
        <v>514.1507249062022</v>
      </c>
      <c r="L39" s="35">
        <f t="shared" si="22"/>
        <v>0</v>
      </c>
      <c r="M39" s="35">
        <f t="shared" si="23"/>
        <v>0</v>
      </c>
      <c r="N39" s="35">
        <f t="shared" si="24"/>
        <v>27.21293251192737</v>
      </c>
      <c r="O39" s="35">
        <f t="shared" si="25"/>
        <v>86.84978461253417</v>
      </c>
      <c r="P39" s="35">
        <f t="shared" si="26"/>
        <v>400.0880077817407</v>
      </c>
      <c r="Q39" s="35">
        <f t="shared" si="27"/>
        <v>95.53476307378757</v>
      </c>
      <c r="R39" s="35">
        <f t="shared" si="28"/>
        <v>0</v>
      </c>
      <c r="T39" s="60">
        <v>172712</v>
      </c>
    </row>
    <row r="40" spans="1:20" ht="13.5">
      <c r="A40" s="37" t="s">
        <v>42</v>
      </c>
      <c r="B40" s="31">
        <v>754</v>
      </c>
      <c r="C40" s="31"/>
      <c r="D40" s="31"/>
      <c r="E40" s="31"/>
      <c r="F40" s="31">
        <v>76</v>
      </c>
      <c r="G40" s="31">
        <v>678</v>
      </c>
      <c r="H40" s="31"/>
      <c r="I40" s="32">
        <v>73</v>
      </c>
      <c r="J40" s="33">
        <v>5</v>
      </c>
      <c r="K40" s="34">
        <f t="shared" si="21"/>
        <v>903.0697184195081</v>
      </c>
      <c r="L40" s="35">
        <f t="shared" si="22"/>
        <v>0</v>
      </c>
      <c r="M40" s="35">
        <f t="shared" si="23"/>
        <v>0</v>
      </c>
      <c r="N40" s="35">
        <f t="shared" si="24"/>
        <v>0</v>
      </c>
      <c r="O40" s="35">
        <f t="shared" si="25"/>
        <v>91.02559496005652</v>
      </c>
      <c r="P40" s="35">
        <f t="shared" si="26"/>
        <v>812.0441234594516</v>
      </c>
      <c r="Q40" s="35">
        <f t="shared" si="27"/>
        <v>87.43247936952798</v>
      </c>
      <c r="R40" s="35">
        <f t="shared" si="28"/>
        <v>5.988525984214245</v>
      </c>
      <c r="T40" s="60">
        <v>83493</v>
      </c>
    </row>
    <row r="41" spans="1:20" ht="13.5">
      <c r="A41" s="37" t="s">
        <v>43</v>
      </c>
      <c r="B41" s="31">
        <v>570</v>
      </c>
      <c r="C41" s="31">
        <v>180</v>
      </c>
      <c r="D41" s="31"/>
      <c r="E41" s="31"/>
      <c r="F41" s="31">
        <v>157</v>
      </c>
      <c r="G41" s="31">
        <v>233</v>
      </c>
      <c r="H41" s="31"/>
      <c r="I41" s="32">
        <v>33</v>
      </c>
      <c r="J41" s="33">
        <v>18</v>
      </c>
      <c r="K41" s="34">
        <f t="shared" si="21"/>
        <v>756.499927004393</v>
      </c>
      <c r="L41" s="35">
        <f t="shared" si="22"/>
        <v>238.89471379086098</v>
      </c>
      <c r="M41" s="35">
        <f t="shared" si="23"/>
        <v>0</v>
      </c>
      <c r="N41" s="35">
        <f t="shared" si="24"/>
        <v>0</v>
      </c>
      <c r="O41" s="35">
        <f t="shared" si="25"/>
        <v>208.3692781398065</v>
      </c>
      <c r="P41" s="35">
        <f t="shared" si="26"/>
        <v>309.23593507372556</v>
      </c>
      <c r="Q41" s="35">
        <f t="shared" si="27"/>
        <v>43.79736419499117</v>
      </c>
      <c r="R41" s="35">
        <f t="shared" si="28"/>
        <v>23.889471379086093</v>
      </c>
      <c r="T41" s="60">
        <v>75347</v>
      </c>
    </row>
    <row r="42" spans="1:20" ht="13.5">
      <c r="A42" s="37" t="s">
        <v>44</v>
      </c>
      <c r="B42" s="31"/>
      <c r="C42" s="31"/>
      <c r="D42" s="31"/>
      <c r="E42" s="31"/>
      <c r="F42" s="31"/>
      <c r="G42" s="31"/>
      <c r="H42" s="31"/>
      <c r="I42" s="32">
        <v>28</v>
      </c>
      <c r="J42" s="33"/>
      <c r="K42" s="34">
        <f t="shared" si="21"/>
        <v>0</v>
      </c>
      <c r="L42" s="35">
        <f t="shared" si="22"/>
        <v>0</v>
      </c>
      <c r="M42" s="35">
        <f t="shared" si="23"/>
        <v>0</v>
      </c>
      <c r="N42" s="35">
        <f t="shared" si="24"/>
        <v>0</v>
      </c>
      <c r="O42" s="35">
        <f t="shared" si="25"/>
        <v>0</v>
      </c>
      <c r="P42" s="35">
        <f t="shared" si="26"/>
        <v>0</v>
      </c>
      <c r="Q42" s="35">
        <f t="shared" si="27"/>
        <v>46.68767612092108</v>
      </c>
      <c r="R42" s="35">
        <f t="shared" si="28"/>
        <v>0</v>
      </c>
      <c r="T42" s="60">
        <v>59973</v>
      </c>
    </row>
    <row r="43" spans="1:20" ht="13.5">
      <c r="A43" s="37" t="s">
        <v>45</v>
      </c>
      <c r="B43" s="31">
        <v>353</v>
      </c>
      <c r="C43" s="31"/>
      <c r="D43" s="31"/>
      <c r="E43" s="31"/>
      <c r="F43" s="31">
        <v>141</v>
      </c>
      <c r="G43" s="31">
        <v>212</v>
      </c>
      <c r="H43" s="31"/>
      <c r="I43" s="32">
        <v>46</v>
      </c>
      <c r="J43" s="33"/>
      <c r="K43" s="34">
        <f t="shared" si="21"/>
        <v>664.7709082691475</v>
      </c>
      <c r="L43" s="35">
        <f t="shared" si="22"/>
        <v>0</v>
      </c>
      <c r="M43" s="35">
        <f t="shared" si="23"/>
        <v>0</v>
      </c>
      <c r="N43" s="35">
        <f t="shared" si="24"/>
        <v>0</v>
      </c>
      <c r="O43" s="35">
        <f t="shared" si="25"/>
        <v>265.53172256643</v>
      </c>
      <c r="P43" s="35">
        <f t="shared" si="26"/>
        <v>399.23918570271746</v>
      </c>
      <c r="Q43" s="35">
        <f t="shared" si="27"/>
        <v>86.62737048266511</v>
      </c>
      <c r="R43" s="35">
        <f t="shared" si="28"/>
        <v>0</v>
      </c>
      <c r="T43" s="60">
        <v>53101</v>
      </c>
    </row>
    <row r="44" spans="1:20" ht="13.5">
      <c r="A44" s="37" t="s">
        <v>122</v>
      </c>
      <c r="B44" s="31">
        <v>384</v>
      </c>
      <c r="C44" s="31"/>
      <c r="D44" s="31"/>
      <c r="E44" s="31"/>
      <c r="F44" s="31">
        <v>329</v>
      </c>
      <c r="G44" s="31">
        <v>55</v>
      </c>
      <c r="H44" s="31"/>
      <c r="I44" s="32">
        <v>79</v>
      </c>
      <c r="J44" s="33"/>
      <c r="K44" s="34">
        <f t="shared" si="21"/>
        <v>750.3663898387885</v>
      </c>
      <c r="L44" s="35">
        <f t="shared" si="22"/>
        <v>0</v>
      </c>
      <c r="M44" s="35">
        <f t="shared" si="23"/>
        <v>0</v>
      </c>
      <c r="N44" s="35">
        <f t="shared" si="24"/>
        <v>0</v>
      </c>
      <c r="O44" s="35">
        <f t="shared" si="25"/>
        <v>642.8920371275037</v>
      </c>
      <c r="P44" s="35">
        <f t="shared" si="26"/>
        <v>107.47435271128481</v>
      </c>
      <c r="Q44" s="35">
        <f t="shared" si="27"/>
        <v>154.37225207620907</v>
      </c>
      <c r="R44" s="35">
        <f t="shared" si="28"/>
        <v>0</v>
      </c>
      <c r="T44" s="60">
        <v>51175</v>
      </c>
    </row>
    <row r="45" spans="1:20" ht="13.5">
      <c r="A45" s="37" t="s">
        <v>121</v>
      </c>
      <c r="B45" s="31"/>
      <c r="C45" s="31"/>
      <c r="D45" s="31"/>
      <c r="E45" s="31"/>
      <c r="F45" s="31"/>
      <c r="G45" s="31"/>
      <c r="H45" s="31"/>
      <c r="I45" s="32">
        <v>12</v>
      </c>
      <c r="J45" s="33"/>
      <c r="K45" s="34">
        <f t="shared" si="21"/>
        <v>0</v>
      </c>
      <c r="L45" s="35">
        <f t="shared" si="22"/>
        <v>0</v>
      </c>
      <c r="M45" s="35">
        <f t="shared" si="23"/>
        <v>0</v>
      </c>
      <c r="N45" s="35">
        <f t="shared" si="24"/>
        <v>0</v>
      </c>
      <c r="O45" s="35">
        <f t="shared" si="25"/>
        <v>0</v>
      </c>
      <c r="P45" s="35">
        <f t="shared" si="26"/>
        <v>0</v>
      </c>
      <c r="Q45" s="35">
        <f t="shared" si="27"/>
        <v>56.85048322910745</v>
      </c>
      <c r="R45" s="35">
        <f t="shared" si="28"/>
        <v>0</v>
      </c>
      <c r="T45" s="60">
        <v>21108</v>
      </c>
    </row>
    <row r="46" spans="1:20" ht="13.5">
      <c r="A46" s="37" t="s">
        <v>46</v>
      </c>
      <c r="B46" s="31">
        <v>935</v>
      </c>
      <c r="C46" s="31">
        <v>335</v>
      </c>
      <c r="D46" s="31"/>
      <c r="E46" s="31"/>
      <c r="F46" s="31"/>
      <c r="G46" s="31">
        <v>600</v>
      </c>
      <c r="H46" s="31"/>
      <c r="I46" s="32">
        <v>6</v>
      </c>
      <c r="J46" s="33"/>
      <c r="K46" s="34">
        <f t="shared" si="21"/>
        <v>7454.951363418913</v>
      </c>
      <c r="L46" s="35">
        <f t="shared" si="22"/>
        <v>2671.025354807846</v>
      </c>
      <c r="M46" s="35">
        <f t="shared" si="23"/>
        <v>0</v>
      </c>
      <c r="N46" s="35">
        <f t="shared" si="24"/>
        <v>0</v>
      </c>
      <c r="O46" s="35">
        <f t="shared" si="25"/>
        <v>0</v>
      </c>
      <c r="P46" s="35">
        <f t="shared" si="26"/>
        <v>4783.926008611067</v>
      </c>
      <c r="Q46" s="35">
        <f t="shared" si="27"/>
        <v>47.83926008611067</v>
      </c>
      <c r="R46" s="35">
        <f t="shared" si="28"/>
        <v>0</v>
      </c>
      <c r="T46" s="60">
        <v>12542</v>
      </c>
    </row>
    <row r="47" spans="1:20" ht="13.5">
      <c r="A47" s="37" t="s">
        <v>47</v>
      </c>
      <c r="B47" s="31"/>
      <c r="C47" s="31"/>
      <c r="D47" s="31"/>
      <c r="E47" s="31"/>
      <c r="F47" s="31"/>
      <c r="G47" s="31"/>
      <c r="H47" s="31"/>
      <c r="I47" s="32"/>
      <c r="J47" s="33"/>
      <c r="K47" s="34">
        <f t="shared" si="21"/>
        <v>0</v>
      </c>
      <c r="L47" s="35">
        <f t="shared" si="22"/>
        <v>0</v>
      </c>
      <c r="M47" s="35">
        <f t="shared" si="23"/>
        <v>0</v>
      </c>
      <c r="N47" s="35">
        <f t="shared" si="24"/>
        <v>0</v>
      </c>
      <c r="O47" s="35">
        <f t="shared" si="25"/>
        <v>0</v>
      </c>
      <c r="P47" s="35">
        <f t="shared" si="26"/>
        <v>0</v>
      </c>
      <c r="Q47" s="35">
        <f t="shared" si="27"/>
        <v>0</v>
      </c>
      <c r="R47" s="35">
        <f t="shared" si="28"/>
        <v>0</v>
      </c>
      <c r="T47" s="60">
        <v>8224</v>
      </c>
    </row>
    <row r="48" spans="1:20" ht="14.25" thickBot="1">
      <c r="A48" s="37" t="s">
        <v>48</v>
      </c>
      <c r="B48" s="31">
        <v>68</v>
      </c>
      <c r="C48" s="31"/>
      <c r="D48" s="31"/>
      <c r="E48" s="31"/>
      <c r="F48" s="31"/>
      <c r="G48" s="31">
        <v>68</v>
      </c>
      <c r="H48" s="31"/>
      <c r="I48" s="32"/>
      <c r="J48" s="33"/>
      <c r="K48" s="34">
        <f t="shared" si="21"/>
        <v>275.1699579151829</v>
      </c>
      <c r="L48" s="35">
        <f t="shared" si="22"/>
        <v>0</v>
      </c>
      <c r="M48" s="35">
        <f t="shared" si="23"/>
        <v>0</v>
      </c>
      <c r="N48" s="35">
        <f t="shared" si="24"/>
        <v>0</v>
      </c>
      <c r="O48" s="35">
        <f t="shared" si="25"/>
        <v>0</v>
      </c>
      <c r="P48" s="35">
        <f t="shared" si="26"/>
        <v>275.1699579151829</v>
      </c>
      <c r="Q48" s="35">
        <f t="shared" si="27"/>
        <v>0</v>
      </c>
      <c r="R48" s="35">
        <f t="shared" si="28"/>
        <v>0</v>
      </c>
      <c r="T48" s="60">
        <v>24712</v>
      </c>
    </row>
    <row r="49" spans="1:22" ht="14.25" thickBot="1">
      <c r="A49" s="40" t="s">
        <v>126</v>
      </c>
      <c r="B49" s="23">
        <f aca="true" t="shared" si="34" ref="B49:J49">SUM(B50:B56)</f>
        <v>1455</v>
      </c>
      <c r="C49" s="23">
        <f t="shared" si="34"/>
        <v>442</v>
      </c>
      <c r="D49" s="23">
        <f t="shared" si="34"/>
        <v>0</v>
      </c>
      <c r="E49" s="23">
        <f t="shared" si="34"/>
        <v>0</v>
      </c>
      <c r="F49" s="23">
        <f>SUM(F50:F56)</f>
        <v>536</v>
      </c>
      <c r="G49" s="23">
        <f t="shared" si="34"/>
        <v>477</v>
      </c>
      <c r="H49" s="23">
        <f>SUM(H50:H56)</f>
        <v>0</v>
      </c>
      <c r="I49" s="24">
        <f t="shared" si="34"/>
        <v>149</v>
      </c>
      <c r="J49" s="25">
        <f t="shared" si="34"/>
        <v>6</v>
      </c>
      <c r="K49" s="41">
        <f t="shared" si="21"/>
        <v>912.6663028546697</v>
      </c>
      <c r="L49" s="28">
        <f t="shared" si="22"/>
        <v>277.24983220739796</v>
      </c>
      <c r="M49" s="28">
        <f t="shared" si="23"/>
        <v>0</v>
      </c>
      <c r="N49" s="28">
        <f t="shared" si="24"/>
        <v>0</v>
      </c>
      <c r="O49" s="28">
        <f t="shared" si="25"/>
        <v>336.2124662062563</v>
      </c>
      <c r="P49" s="28">
        <f t="shared" si="26"/>
        <v>299.2040044410154</v>
      </c>
      <c r="Q49" s="28">
        <f t="shared" si="27"/>
        <v>93.46204750882872</v>
      </c>
      <c r="R49" s="28">
        <f t="shared" si="28"/>
        <v>3.763572382905854</v>
      </c>
      <c r="S49" s="29"/>
      <c r="T49" s="59">
        <v>159423</v>
      </c>
      <c r="U49" s="29"/>
      <c r="V49" s="29"/>
    </row>
    <row r="50" spans="1:20" ht="13.5">
      <c r="A50" s="37" t="s">
        <v>49</v>
      </c>
      <c r="B50" s="31">
        <v>1220</v>
      </c>
      <c r="C50" s="31">
        <v>382</v>
      </c>
      <c r="D50" s="31"/>
      <c r="E50" s="31"/>
      <c r="F50" s="31">
        <v>361</v>
      </c>
      <c r="G50" s="31">
        <v>477</v>
      </c>
      <c r="H50" s="31"/>
      <c r="I50" s="32">
        <v>117</v>
      </c>
      <c r="J50" s="33"/>
      <c r="K50" s="34">
        <f t="shared" si="21"/>
        <v>1297.1961424363894</v>
      </c>
      <c r="L50" s="35">
        <f t="shared" si="22"/>
        <v>406.1712511563121</v>
      </c>
      <c r="M50" s="35">
        <f t="shared" si="23"/>
        <v>0</v>
      </c>
      <c r="N50" s="35">
        <f t="shared" si="24"/>
        <v>0</v>
      </c>
      <c r="O50" s="35">
        <f t="shared" si="25"/>
        <v>383.84246509798083</v>
      </c>
      <c r="P50" s="35">
        <f t="shared" si="26"/>
        <v>507.1824261820966</v>
      </c>
      <c r="Q50" s="35">
        <f t="shared" si="27"/>
        <v>124.40323661070295</v>
      </c>
      <c r="R50" s="35">
        <f t="shared" si="28"/>
        <v>0</v>
      </c>
      <c r="T50" s="60">
        <v>94049</v>
      </c>
    </row>
    <row r="51" spans="1:20" ht="13.5">
      <c r="A51" s="37" t="s">
        <v>50</v>
      </c>
      <c r="B51" s="31"/>
      <c r="C51" s="31"/>
      <c r="D51" s="31"/>
      <c r="E51" s="31"/>
      <c r="F51" s="31"/>
      <c r="G51" s="31"/>
      <c r="H51" s="31"/>
      <c r="I51" s="32"/>
      <c r="J51" s="33"/>
      <c r="K51" s="34">
        <f t="shared" si="21"/>
        <v>0</v>
      </c>
      <c r="L51" s="35">
        <f t="shared" si="22"/>
        <v>0</v>
      </c>
      <c r="M51" s="35">
        <f t="shared" si="23"/>
        <v>0</v>
      </c>
      <c r="N51" s="35">
        <f t="shared" si="24"/>
        <v>0</v>
      </c>
      <c r="O51" s="35">
        <f t="shared" si="25"/>
        <v>0</v>
      </c>
      <c r="P51" s="35">
        <f t="shared" si="26"/>
        <v>0</v>
      </c>
      <c r="Q51" s="35">
        <f t="shared" si="27"/>
        <v>0</v>
      </c>
      <c r="R51" s="35">
        <f t="shared" si="28"/>
        <v>0</v>
      </c>
      <c r="T51" s="60">
        <v>11628</v>
      </c>
    </row>
    <row r="52" spans="1:20" ht="13.5">
      <c r="A52" s="37" t="s">
        <v>51</v>
      </c>
      <c r="B52" s="31"/>
      <c r="C52" s="31"/>
      <c r="D52" s="31"/>
      <c r="E52" s="31"/>
      <c r="F52" s="31"/>
      <c r="G52" s="31"/>
      <c r="H52" s="31"/>
      <c r="I52" s="32">
        <v>19</v>
      </c>
      <c r="J52" s="33"/>
      <c r="K52" s="34">
        <f t="shared" si="21"/>
        <v>0</v>
      </c>
      <c r="L52" s="35">
        <f t="shared" si="22"/>
        <v>0</v>
      </c>
      <c r="M52" s="35">
        <f t="shared" si="23"/>
        <v>0</v>
      </c>
      <c r="N52" s="35">
        <f t="shared" si="24"/>
        <v>0</v>
      </c>
      <c r="O52" s="35">
        <f t="shared" si="25"/>
        <v>0</v>
      </c>
      <c r="P52" s="35">
        <f t="shared" si="26"/>
        <v>0</v>
      </c>
      <c r="Q52" s="35">
        <f t="shared" si="27"/>
        <v>240.750126710593</v>
      </c>
      <c r="R52" s="35">
        <f t="shared" si="28"/>
        <v>0</v>
      </c>
      <c r="T52" s="60">
        <v>7892</v>
      </c>
    </row>
    <row r="53" spans="1:20" ht="13.5">
      <c r="A53" s="37" t="s">
        <v>52</v>
      </c>
      <c r="B53" s="31"/>
      <c r="C53" s="31"/>
      <c r="D53" s="31"/>
      <c r="E53" s="31"/>
      <c r="F53" s="31"/>
      <c r="G53" s="31"/>
      <c r="H53" s="31"/>
      <c r="I53" s="32">
        <v>13</v>
      </c>
      <c r="J53" s="33">
        <v>6</v>
      </c>
      <c r="K53" s="34">
        <f t="shared" si="21"/>
        <v>0</v>
      </c>
      <c r="L53" s="35">
        <f t="shared" si="22"/>
        <v>0</v>
      </c>
      <c r="M53" s="35">
        <f t="shared" si="23"/>
        <v>0</v>
      </c>
      <c r="N53" s="35">
        <f t="shared" si="24"/>
        <v>0</v>
      </c>
      <c r="O53" s="35">
        <f t="shared" si="25"/>
        <v>0</v>
      </c>
      <c r="P53" s="35">
        <f t="shared" si="26"/>
        <v>0</v>
      </c>
      <c r="Q53" s="35">
        <f t="shared" si="27"/>
        <v>90.10257831993347</v>
      </c>
      <c r="R53" s="35">
        <f t="shared" si="28"/>
        <v>41.58580537843083</v>
      </c>
      <c r="T53" s="60">
        <v>14428</v>
      </c>
    </row>
    <row r="54" spans="1:20" ht="13.5">
      <c r="A54" s="37" t="s">
        <v>53</v>
      </c>
      <c r="B54" s="31"/>
      <c r="C54" s="31"/>
      <c r="D54" s="31"/>
      <c r="E54" s="31"/>
      <c r="F54" s="31"/>
      <c r="G54" s="31"/>
      <c r="H54" s="31"/>
      <c r="I54" s="32"/>
      <c r="J54" s="33"/>
      <c r="K54" s="34">
        <f t="shared" si="21"/>
        <v>0</v>
      </c>
      <c r="L54" s="35">
        <f t="shared" si="22"/>
        <v>0</v>
      </c>
      <c r="M54" s="35">
        <f t="shared" si="23"/>
        <v>0</v>
      </c>
      <c r="N54" s="35">
        <f t="shared" si="24"/>
        <v>0</v>
      </c>
      <c r="O54" s="35">
        <f t="shared" si="25"/>
        <v>0</v>
      </c>
      <c r="P54" s="35">
        <f t="shared" si="26"/>
        <v>0</v>
      </c>
      <c r="Q54" s="35">
        <f t="shared" si="27"/>
        <v>0</v>
      </c>
      <c r="R54" s="35">
        <f t="shared" si="28"/>
        <v>0</v>
      </c>
      <c r="T54" s="60">
        <v>12960</v>
      </c>
    </row>
    <row r="55" spans="1:20" ht="13.5">
      <c r="A55" s="37" t="s">
        <v>54</v>
      </c>
      <c r="B55" s="31">
        <v>235</v>
      </c>
      <c r="C55" s="31">
        <v>60</v>
      </c>
      <c r="D55" s="31"/>
      <c r="E55" s="31"/>
      <c r="F55" s="31">
        <v>175</v>
      </c>
      <c r="G55" s="31"/>
      <c r="H55" s="31"/>
      <c r="I55" s="32"/>
      <c r="J55" s="33"/>
      <c r="K55" s="34">
        <f t="shared" si="21"/>
        <v>2783.3708397489045</v>
      </c>
      <c r="L55" s="35">
        <f t="shared" si="22"/>
        <v>710.6478739784437</v>
      </c>
      <c r="M55" s="35">
        <f t="shared" si="23"/>
        <v>0</v>
      </c>
      <c r="N55" s="35">
        <f t="shared" si="24"/>
        <v>0</v>
      </c>
      <c r="O55" s="35">
        <f t="shared" si="25"/>
        <v>2072.7229657704606</v>
      </c>
      <c r="P55" s="35">
        <f t="shared" si="26"/>
        <v>0</v>
      </c>
      <c r="Q55" s="35">
        <f t="shared" si="27"/>
        <v>0</v>
      </c>
      <c r="R55" s="35">
        <f t="shared" si="28"/>
        <v>0</v>
      </c>
      <c r="T55" s="60">
        <v>8443</v>
      </c>
    </row>
    <row r="56" spans="1:20" ht="14.25" thickBot="1">
      <c r="A56" s="37" t="s">
        <v>55</v>
      </c>
      <c r="B56" s="31"/>
      <c r="C56" s="31"/>
      <c r="D56" s="31"/>
      <c r="E56" s="31"/>
      <c r="F56" s="31"/>
      <c r="G56" s="31"/>
      <c r="H56" s="31"/>
      <c r="I56" s="32"/>
      <c r="J56" s="33"/>
      <c r="K56" s="34">
        <f t="shared" si="21"/>
        <v>0</v>
      </c>
      <c r="L56" s="35">
        <f t="shared" si="22"/>
        <v>0</v>
      </c>
      <c r="M56" s="35">
        <f t="shared" si="23"/>
        <v>0</v>
      </c>
      <c r="N56" s="35">
        <f t="shared" si="24"/>
        <v>0</v>
      </c>
      <c r="O56" s="35">
        <f t="shared" si="25"/>
        <v>0</v>
      </c>
      <c r="P56" s="35">
        <f t="shared" si="26"/>
        <v>0</v>
      </c>
      <c r="Q56" s="35">
        <f t="shared" si="27"/>
        <v>0</v>
      </c>
      <c r="R56" s="35">
        <f t="shared" si="28"/>
        <v>0</v>
      </c>
      <c r="T56" s="60">
        <v>10023</v>
      </c>
    </row>
    <row r="57" spans="1:22" ht="14.25" thickBot="1">
      <c r="A57" s="40" t="s">
        <v>127</v>
      </c>
      <c r="B57" s="23">
        <f aca="true" t="shared" si="35" ref="B57:J57">SUM(B58:B63)</f>
        <v>1109</v>
      </c>
      <c r="C57" s="23">
        <f t="shared" si="35"/>
        <v>305</v>
      </c>
      <c r="D57" s="23">
        <f t="shared" si="35"/>
        <v>0</v>
      </c>
      <c r="E57" s="23">
        <f t="shared" si="35"/>
        <v>14</v>
      </c>
      <c r="F57" s="23">
        <f>SUM(F58:F63)</f>
        <v>379</v>
      </c>
      <c r="G57" s="23">
        <f t="shared" si="35"/>
        <v>411</v>
      </c>
      <c r="H57" s="23">
        <f>SUM(H58:H63)</f>
        <v>0</v>
      </c>
      <c r="I57" s="24">
        <f t="shared" si="35"/>
        <v>127</v>
      </c>
      <c r="J57" s="25">
        <f t="shared" si="35"/>
        <v>22</v>
      </c>
      <c r="K57" s="41">
        <f t="shared" si="21"/>
        <v>1315.695812077352</v>
      </c>
      <c r="L57" s="28">
        <f t="shared" si="22"/>
        <v>361.84600783011035</v>
      </c>
      <c r="M57" s="28">
        <f t="shared" si="23"/>
        <v>0</v>
      </c>
      <c r="N57" s="28">
        <f t="shared" si="24"/>
        <v>16.609324949578834</v>
      </c>
      <c r="O57" s="28">
        <f t="shared" si="25"/>
        <v>449.6381539921699</v>
      </c>
      <c r="P57" s="28">
        <f t="shared" si="26"/>
        <v>487.60232530549297</v>
      </c>
      <c r="Q57" s="28">
        <f t="shared" si="27"/>
        <v>150.67030489975087</v>
      </c>
      <c r="R57" s="28">
        <f t="shared" si="28"/>
        <v>26.100367777909597</v>
      </c>
      <c r="S57" s="29"/>
      <c r="T57" s="59">
        <v>84290</v>
      </c>
      <c r="U57" s="29"/>
      <c r="V57" s="29"/>
    </row>
    <row r="58" spans="1:20" ht="13.5">
      <c r="A58" s="37" t="s">
        <v>56</v>
      </c>
      <c r="B58" s="31">
        <v>311</v>
      </c>
      <c r="C58" s="31"/>
      <c r="D58" s="31"/>
      <c r="E58" s="31">
        <v>8</v>
      </c>
      <c r="F58" s="31">
        <v>33</v>
      </c>
      <c r="G58" s="31">
        <v>270</v>
      </c>
      <c r="H58" s="31"/>
      <c r="I58" s="32">
        <v>39</v>
      </c>
      <c r="J58" s="33"/>
      <c r="K58" s="34">
        <f t="shared" si="21"/>
        <v>1387.0924579635164</v>
      </c>
      <c r="L58" s="35">
        <f t="shared" si="22"/>
        <v>0</v>
      </c>
      <c r="M58" s="35">
        <f t="shared" si="23"/>
        <v>0</v>
      </c>
      <c r="N58" s="35">
        <f t="shared" si="24"/>
        <v>35.6808349315374</v>
      </c>
      <c r="O58" s="35">
        <f t="shared" si="25"/>
        <v>147.18344409259177</v>
      </c>
      <c r="P58" s="35">
        <f t="shared" si="26"/>
        <v>1204.2281789393871</v>
      </c>
      <c r="Q58" s="35">
        <f t="shared" si="27"/>
        <v>173.94407029124483</v>
      </c>
      <c r="R58" s="35">
        <f t="shared" si="28"/>
        <v>0</v>
      </c>
      <c r="T58" s="60">
        <v>22421</v>
      </c>
    </row>
    <row r="59" spans="1:20" ht="13.5">
      <c r="A59" s="37" t="s">
        <v>57</v>
      </c>
      <c r="B59" s="31">
        <v>482</v>
      </c>
      <c r="C59" s="31">
        <v>305</v>
      </c>
      <c r="D59" s="31"/>
      <c r="E59" s="31"/>
      <c r="F59" s="31">
        <v>148</v>
      </c>
      <c r="G59" s="31">
        <v>29</v>
      </c>
      <c r="H59" s="31"/>
      <c r="I59" s="32">
        <v>1</v>
      </c>
      <c r="J59" s="33"/>
      <c r="K59" s="34">
        <f t="shared" si="21"/>
        <v>4154.45612825375</v>
      </c>
      <c r="L59" s="35">
        <f t="shared" si="22"/>
        <v>2628.8570936045508</v>
      </c>
      <c r="M59" s="35">
        <f t="shared" si="23"/>
        <v>0</v>
      </c>
      <c r="N59" s="35">
        <f t="shared" si="24"/>
        <v>0</v>
      </c>
      <c r="O59" s="35">
        <f t="shared" si="25"/>
        <v>1275.6421306671264</v>
      </c>
      <c r="P59" s="35">
        <f t="shared" si="26"/>
        <v>249.95690398207205</v>
      </c>
      <c r="Q59" s="35">
        <f t="shared" si="27"/>
        <v>8.619203585588693</v>
      </c>
      <c r="R59" s="35">
        <f t="shared" si="28"/>
        <v>0</v>
      </c>
      <c r="T59" s="60">
        <v>11602</v>
      </c>
    </row>
    <row r="60" spans="1:20" ht="13.5">
      <c r="A60" s="37" t="s">
        <v>58</v>
      </c>
      <c r="B60" s="31">
        <v>98</v>
      </c>
      <c r="C60" s="31"/>
      <c r="D60" s="31"/>
      <c r="E60" s="31">
        <v>6</v>
      </c>
      <c r="F60" s="31"/>
      <c r="G60" s="31">
        <v>92</v>
      </c>
      <c r="H60" s="31"/>
      <c r="I60" s="32"/>
      <c r="J60" s="33"/>
      <c r="K60" s="34">
        <f t="shared" si="21"/>
        <v>1272.562004934424</v>
      </c>
      <c r="L60" s="35">
        <f t="shared" si="22"/>
        <v>0</v>
      </c>
      <c r="M60" s="35">
        <f t="shared" si="23"/>
        <v>0</v>
      </c>
      <c r="N60" s="35">
        <f t="shared" si="24"/>
        <v>77.91195948578107</v>
      </c>
      <c r="O60" s="35">
        <f t="shared" si="25"/>
        <v>0</v>
      </c>
      <c r="P60" s="35">
        <f t="shared" si="26"/>
        <v>1194.650045448643</v>
      </c>
      <c r="Q60" s="35">
        <f t="shared" si="27"/>
        <v>0</v>
      </c>
      <c r="R60" s="35">
        <f t="shared" si="28"/>
        <v>0</v>
      </c>
      <c r="T60" s="60">
        <v>7701</v>
      </c>
    </row>
    <row r="61" spans="1:20" ht="13.5">
      <c r="A61" s="37" t="s">
        <v>59</v>
      </c>
      <c r="B61" s="31"/>
      <c r="C61" s="31"/>
      <c r="D61" s="31"/>
      <c r="E61" s="31"/>
      <c r="F61" s="31"/>
      <c r="G61" s="31"/>
      <c r="H61" s="31"/>
      <c r="I61" s="32">
        <v>14</v>
      </c>
      <c r="J61" s="33"/>
      <c r="K61" s="34">
        <f t="shared" si="21"/>
        <v>0</v>
      </c>
      <c r="L61" s="35">
        <f t="shared" si="22"/>
        <v>0</v>
      </c>
      <c r="M61" s="35">
        <f t="shared" si="23"/>
        <v>0</v>
      </c>
      <c r="N61" s="35">
        <f t="shared" si="24"/>
        <v>0</v>
      </c>
      <c r="O61" s="35">
        <f t="shared" si="25"/>
        <v>0</v>
      </c>
      <c r="P61" s="35">
        <f t="shared" si="26"/>
        <v>0</v>
      </c>
      <c r="Q61" s="35">
        <f t="shared" si="27"/>
        <v>175.76898932831136</v>
      </c>
      <c r="R61" s="35">
        <f t="shared" si="28"/>
        <v>0</v>
      </c>
      <c r="T61" s="60">
        <v>7965</v>
      </c>
    </row>
    <row r="62" spans="1:20" ht="13.5">
      <c r="A62" s="37" t="s">
        <v>60</v>
      </c>
      <c r="B62" s="31"/>
      <c r="C62" s="31"/>
      <c r="D62" s="31"/>
      <c r="E62" s="31"/>
      <c r="F62" s="31"/>
      <c r="G62" s="31"/>
      <c r="H62" s="31"/>
      <c r="I62" s="32">
        <v>41</v>
      </c>
      <c r="J62" s="33">
        <v>22</v>
      </c>
      <c r="K62" s="34">
        <f t="shared" si="21"/>
        <v>0</v>
      </c>
      <c r="L62" s="35">
        <f t="shared" si="22"/>
        <v>0</v>
      </c>
      <c r="M62" s="35">
        <f t="shared" si="23"/>
        <v>0</v>
      </c>
      <c r="N62" s="35">
        <f t="shared" si="24"/>
        <v>0</v>
      </c>
      <c r="O62" s="35">
        <f t="shared" si="25"/>
        <v>0</v>
      </c>
      <c r="P62" s="35">
        <f t="shared" si="26"/>
        <v>0</v>
      </c>
      <c r="Q62" s="35">
        <f t="shared" si="27"/>
        <v>203.99024827105825</v>
      </c>
      <c r="R62" s="35">
        <f t="shared" si="28"/>
        <v>109.45818199910443</v>
      </c>
      <c r="T62" s="60">
        <v>20099</v>
      </c>
    </row>
    <row r="63" spans="1:20" ht="14.25" thickBot="1">
      <c r="A63" s="37" t="s">
        <v>61</v>
      </c>
      <c r="B63" s="31">
        <v>218</v>
      </c>
      <c r="C63" s="31"/>
      <c r="D63" s="31"/>
      <c r="E63" s="31"/>
      <c r="F63" s="31">
        <v>198</v>
      </c>
      <c r="G63" s="31">
        <v>20</v>
      </c>
      <c r="H63" s="31"/>
      <c r="I63" s="32">
        <v>32</v>
      </c>
      <c r="J63" s="33"/>
      <c r="K63" s="34">
        <f t="shared" si="21"/>
        <v>1503.2409322852022</v>
      </c>
      <c r="L63" s="35">
        <f t="shared" si="22"/>
        <v>0</v>
      </c>
      <c r="M63" s="35">
        <f t="shared" si="23"/>
        <v>0</v>
      </c>
      <c r="N63" s="35">
        <f t="shared" si="24"/>
        <v>0</v>
      </c>
      <c r="O63" s="35">
        <f t="shared" si="25"/>
        <v>1365.328920148945</v>
      </c>
      <c r="P63" s="35">
        <f t="shared" si="26"/>
        <v>137.9120121362571</v>
      </c>
      <c r="Q63" s="35">
        <f t="shared" si="27"/>
        <v>220.65921941801133</v>
      </c>
      <c r="R63" s="35">
        <f t="shared" si="28"/>
        <v>0</v>
      </c>
      <c r="T63" s="60">
        <v>14502</v>
      </c>
    </row>
    <row r="64" spans="1:22" ht="14.25" thickBot="1">
      <c r="A64" s="40" t="s">
        <v>62</v>
      </c>
      <c r="B64" s="23">
        <f aca="true" t="shared" si="36" ref="B64:J64">SUM(B65)</f>
        <v>2365</v>
      </c>
      <c r="C64" s="23">
        <f t="shared" si="36"/>
        <v>382</v>
      </c>
      <c r="D64" s="23">
        <f t="shared" si="36"/>
        <v>0</v>
      </c>
      <c r="E64" s="23">
        <f t="shared" si="36"/>
        <v>0</v>
      </c>
      <c r="F64" s="23">
        <f t="shared" si="36"/>
        <v>324</v>
      </c>
      <c r="G64" s="23">
        <f t="shared" si="36"/>
        <v>1659</v>
      </c>
      <c r="H64" s="23">
        <f t="shared" si="36"/>
        <v>0</v>
      </c>
      <c r="I64" s="24">
        <f t="shared" si="36"/>
        <v>262</v>
      </c>
      <c r="J64" s="25">
        <f t="shared" si="36"/>
        <v>37</v>
      </c>
      <c r="K64" s="41">
        <f t="shared" si="21"/>
        <v>844.7424160704654</v>
      </c>
      <c r="L64" s="28">
        <f t="shared" si="22"/>
        <v>136.44465240546208</v>
      </c>
      <c r="M64" s="28">
        <f t="shared" si="23"/>
        <v>0</v>
      </c>
      <c r="N64" s="28">
        <f t="shared" si="24"/>
        <v>0</v>
      </c>
      <c r="O64" s="28">
        <f t="shared" si="25"/>
        <v>115.72792507688406</v>
      </c>
      <c r="P64" s="28">
        <f t="shared" si="26"/>
        <v>592.5698385881193</v>
      </c>
      <c r="Q64" s="28">
        <f t="shared" si="27"/>
        <v>93.58245793254204</v>
      </c>
      <c r="R64" s="28">
        <f t="shared" si="28"/>
        <v>13.215843295817008</v>
      </c>
      <c r="S64" s="29"/>
      <c r="T64" s="59">
        <v>279967</v>
      </c>
      <c r="U64" s="29"/>
      <c r="V64" s="29"/>
    </row>
    <row r="65" spans="1:20" ht="14.25" thickBot="1">
      <c r="A65" s="42" t="s">
        <v>63</v>
      </c>
      <c r="B65" s="43">
        <v>2365</v>
      </c>
      <c r="C65" s="43">
        <v>382</v>
      </c>
      <c r="D65" s="43"/>
      <c r="E65" s="43"/>
      <c r="F65" s="43">
        <v>324</v>
      </c>
      <c r="G65" s="43">
        <v>1659</v>
      </c>
      <c r="H65" s="43"/>
      <c r="I65" s="44">
        <v>262</v>
      </c>
      <c r="J65" s="45">
        <v>37</v>
      </c>
      <c r="K65" s="46">
        <f t="shared" si="21"/>
        <v>844.7424160704654</v>
      </c>
      <c r="L65" s="47">
        <f t="shared" si="22"/>
        <v>136.44465240546208</v>
      </c>
      <c r="M65" s="47">
        <f t="shared" si="23"/>
        <v>0</v>
      </c>
      <c r="N65" s="47">
        <f t="shared" si="24"/>
        <v>0</v>
      </c>
      <c r="O65" s="47">
        <f t="shared" si="25"/>
        <v>115.72792507688406</v>
      </c>
      <c r="P65" s="47">
        <f t="shared" si="26"/>
        <v>592.5698385881193</v>
      </c>
      <c r="Q65" s="47">
        <f t="shared" si="27"/>
        <v>93.58245793254204</v>
      </c>
      <c r="R65" s="47">
        <f t="shared" si="28"/>
        <v>13.215843295817008</v>
      </c>
      <c r="T65" s="60">
        <v>279967</v>
      </c>
    </row>
    <row r="66" spans="2:20" ht="14.25" thickBot="1">
      <c r="B66" s="39"/>
      <c r="C66" s="39"/>
      <c r="D66" s="39"/>
      <c r="E66" s="39"/>
      <c r="F66" s="39"/>
      <c r="G66" s="39"/>
      <c r="H66" s="39"/>
      <c r="I66" s="39"/>
      <c r="J66" s="39"/>
      <c r="K66" s="38"/>
      <c r="L66" s="38"/>
      <c r="M66" s="38"/>
      <c r="N66" s="38"/>
      <c r="O66" s="38"/>
      <c r="P66" s="38"/>
      <c r="Q66" s="38"/>
      <c r="R66" s="38"/>
      <c r="T66" s="59"/>
    </row>
    <row r="67" spans="2:20" ht="14.25" thickBot="1">
      <c r="B67" s="39"/>
      <c r="C67" s="39"/>
      <c r="D67" s="39"/>
      <c r="E67" s="39"/>
      <c r="F67" s="39"/>
      <c r="G67" s="39"/>
      <c r="H67" s="39"/>
      <c r="I67" s="39"/>
      <c r="J67" s="39"/>
      <c r="K67" s="38"/>
      <c r="L67" s="38"/>
      <c r="M67" s="38"/>
      <c r="N67" s="38"/>
      <c r="O67" s="38"/>
      <c r="P67" s="38"/>
      <c r="Q67" s="38"/>
      <c r="R67" s="38"/>
      <c r="T67" s="59"/>
    </row>
    <row r="68" spans="2:20" ht="14.25" thickBot="1">
      <c r="B68" s="39"/>
      <c r="C68" s="39"/>
      <c r="D68" s="39"/>
      <c r="E68" s="39"/>
      <c r="F68" s="39"/>
      <c r="G68" s="39"/>
      <c r="H68" s="39"/>
      <c r="I68" s="39"/>
      <c r="J68" s="39"/>
      <c r="K68" s="38"/>
      <c r="L68" s="38"/>
      <c r="M68" s="38"/>
      <c r="N68" s="38"/>
      <c r="O68" s="38"/>
      <c r="P68" s="38"/>
      <c r="Q68" s="38"/>
      <c r="R68" s="38"/>
      <c r="T68" s="59"/>
    </row>
    <row r="69" spans="1:20" ht="14.25" thickBot="1">
      <c r="A69" s="48" t="s">
        <v>64</v>
      </c>
      <c r="B69" s="39"/>
      <c r="C69" s="39"/>
      <c r="D69" s="39"/>
      <c r="E69" s="39"/>
      <c r="F69" s="39"/>
      <c r="G69" s="39"/>
      <c r="H69" s="39"/>
      <c r="I69" s="39"/>
      <c r="J69" s="39"/>
      <c r="K69" s="38"/>
      <c r="L69" s="38"/>
      <c r="M69" s="38"/>
      <c r="N69" s="38"/>
      <c r="O69" s="38"/>
      <c r="Q69" s="2" t="s">
        <v>128</v>
      </c>
      <c r="R69" s="38"/>
      <c r="T69" s="59"/>
    </row>
    <row r="70" spans="1:20" ht="14.25" thickBot="1">
      <c r="A70" s="3"/>
      <c r="B70" s="62" t="s">
        <v>2</v>
      </c>
      <c r="C70" s="63"/>
      <c r="D70" s="63"/>
      <c r="E70" s="63"/>
      <c r="F70" s="63"/>
      <c r="G70" s="63"/>
      <c r="H70" s="63"/>
      <c r="I70" s="63"/>
      <c r="J70" s="4"/>
      <c r="K70" s="64" t="s">
        <v>3</v>
      </c>
      <c r="L70" s="63"/>
      <c r="M70" s="63"/>
      <c r="N70" s="65"/>
      <c r="O70" s="65"/>
      <c r="P70" s="65"/>
      <c r="Q70" s="65"/>
      <c r="R70" s="66"/>
      <c r="T70" s="59"/>
    </row>
    <row r="71" spans="1:20" ht="14.25" thickBot="1">
      <c r="A71" s="5"/>
      <c r="B71" s="6"/>
      <c r="C71" s="7"/>
      <c r="D71" s="7"/>
      <c r="E71" s="7"/>
      <c r="F71" s="8"/>
      <c r="G71" s="9"/>
      <c r="H71" s="11"/>
      <c r="I71" s="6"/>
      <c r="J71" s="12"/>
      <c r="K71" s="13"/>
      <c r="L71" s="7"/>
      <c r="M71" s="7"/>
      <c r="N71" s="7"/>
      <c r="O71" s="7"/>
      <c r="P71" s="10"/>
      <c r="Q71" s="9"/>
      <c r="R71" s="14"/>
      <c r="T71" s="59"/>
    </row>
    <row r="72" spans="1:20" ht="14.25" thickBot="1">
      <c r="A72" s="5"/>
      <c r="B72" s="67" t="s">
        <v>5</v>
      </c>
      <c r="C72" s="15"/>
      <c r="D72" s="16"/>
      <c r="E72" s="15"/>
      <c r="F72" s="6"/>
      <c r="G72" s="15"/>
      <c r="H72" s="68" t="s">
        <v>6</v>
      </c>
      <c r="I72" s="70" t="s">
        <v>7</v>
      </c>
      <c r="J72" s="72" t="s">
        <v>8</v>
      </c>
      <c r="K72" s="74" t="s">
        <v>5</v>
      </c>
      <c r="L72" s="15"/>
      <c r="M72" s="15"/>
      <c r="N72" s="15"/>
      <c r="O72" s="15"/>
      <c r="P72" s="15"/>
      <c r="Q72" s="17"/>
      <c r="R72" s="14"/>
      <c r="T72" s="59"/>
    </row>
    <row r="73" spans="1:20" ht="36.75" thickBot="1">
      <c r="A73" s="18"/>
      <c r="B73" s="67"/>
      <c r="C73" s="49" t="s">
        <v>9</v>
      </c>
      <c r="D73" s="50" t="s">
        <v>10</v>
      </c>
      <c r="E73" s="49" t="s">
        <v>11</v>
      </c>
      <c r="F73" s="49" t="s">
        <v>12</v>
      </c>
      <c r="G73" s="49" t="s">
        <v>13</v>
      </c>
      <c r="H73" s="69"/>
      <c r="I73" s="71"/>
      <c r="J73" s="73"/>
      <c r="K73" s="75"/>
      <c r="L73" s="19" t="s">
        <v>9</v>
      </c>
      <c r="M73" s="20" t="s">
        <v>14</v>
      </c>
      <c r="N73" s="19" t="s">
        <v>11</v>
      </c>
      <c r="O73" s="19" t="s">
        <v>12</v>
      </c>
      <c r="P73" s="19" t="s">
        <v>13</v>
      </c>
      <c r="Q73" s="19" t="s">
        <v>7</v>
      </c>
      <c r="R73" s="21" t="s">
        <v>15</v>
      </c>
      <c r="T73" s="59"/>
    </row>
    <row r="74" spans="1:22" ht="14.25" thickBot="1">
      <c r="A74" s="40" t="s">
        <v>123</v>
      </c>
      <c r="B74" s="51">
        <f aca="true" t="shared" si="37" ref="B74:J74">SUM(B75:B78)</f>
        <v>2941</v>
      </c>
      <c r="C74" s="51">
        <f t="shared" si="37"/>
        <v>598</v>
      </c>
      <c r="D74" s="51">
        <f t="shared" si="37"/>
        <v>6</v>
      </c>
      <c r="E74" s="51">
        <f t="shared" si="37"/>
        <v>26</v>
      </c>
      <c r="F74" s="51">
        <f>SUM(F75:F78)</f>
        <v>683</v>
      </c>
      <c r="G74" s="51">
        <f t="shared" si="37"/>
        <v>1628</v>
      </c>
      <c r="H74" s="51">
        <f>SUM(H75:H78)</f>
        <v>0</v>
      </c>
      <c r="I74" s="52">
        <f t="shared" si="37"/>
        <v>470</v>
      </c>
      <c r="J74" s="53">
        <f t="shared" si="37"/>
        <v>77</v>
      </c>
      <c r="K74" s="41">
        <f aca="true" t="shared" si="38" ref="K74:K105">B74/T74*100000</f>
        <v>907.4387764232534</v>
      </c>
      <c r="L74" s="28">
        <f aca="true" t="shared" si="39" ref="L74:L105">C74/T74*100000</f>
        <v>184.5115227137387</v>
      </c>
      <c r="M74" s="28">
        <f aca="true" t="shared" si="40" ref="M74:M105">D74/T74*100000</f>
        <v>1.8512861810743013</v>
      </c>
      <c r="N74" s="28">
        <f aca="true" t="shared" si="41" ref="N74:N105">E74/T74*100000</f>
        <v>8.02224011798864</v>
      </c>
      <c r="O74" s="28">
        <f aca="true" t="shared" si="42" ref="O74:O105">F74/T74*100000</f>
        <v>210.73807694562464</v>
      </c>
      <c r="P74" s="28">
        <f aca="true" t="shared" si="43" ref="P74:P105">G74/T74*100000</f>
        <v>502.3156504648271</v>
      </c>
      <c r="Q74" s="28">
        <f aca="true" t="shared" si="44" ref="Q74:Q105">I74/T74*100000</f>
        <v>145.01741751748693</v>
      </c>
      <c r="R74" s="28">
        <f aca="true" t="shared" si="45" ref="R74:R105">J74/T74*100000</f>
        <v>23.758172657120202</v>
      </c>
      <c r="S74" s="29"/>
      <c r="T74" s="59">
        <v>324099</v>
      </c>
      <c r="U74" s="29"/>
      <c r="V74" s="29"/>
    </row>
    <row r="75" spans="1:20" ht="13.5">
      <c r="A75" s="37" t="s">
        <v>65</v>
      </c>
      <c r="B75" s="31">
        <v>1928</v>
      </c>
      <c r="C75" s="31">
        <v>388</v>
      </c>
      <c r="D75" s="31">
        <v>6</v>
      </c>
      <c r="E75" s="31">
        <v>26</v>
      </c>
      <c r="F75" s="31">
        <v>325</v>
      </c>
      <c r="G75" s="31">
        <v>1183</v>
      </c>
      <c r="H75" s="31"/>
      <c r="I75" s="32">
        <v>179</v>
      </c>
      <c r="J75" s="33">
        <v>15</v>
      </c>
      <c r="K75" s="34">
        <f t="shared" si="38"/>
        <v>1569.9430814204402</v>
      </c>
      <c r="L75" s="35">
        <f t="shared" si="39"/>
        <v>315.9429022775575</v>
      </c>
      <c r="M75" s="35">
        <f t="shared" si="40"/>
        <v>4.885714983673569</v>
      </c>
      <c r="N75" s="35">
        <f t="shared" si="41"/>
        <v>21.171431595918797</v>
      </c>
      <c r="O75" s="35">
        <f t="shared" si="42"/>
        <v>264.642894948985</v>
      </c>
      <c r="P75" s="35">
        <f t="shared" si="43"/>
        <v>963.3001376143053</v>
      </c>
      <c r="Q75" s="35">
        <f t="shared" si="44"/>
        <v>145.7571636795948</v>
      </c>
      <c r="R75" s="35">
        <f t="shared" si="45"/>
        <v>12.214287459183922</v>
      </c>
      <c r="T75" s="60">
        <v>122807</v>
      </c>
    </row>
    <row r="76" spans="1:20" ht="13.5">
      <c r="A76" s="37" t="s">
        <v>66</v>
      </c>
      <c r="B76" s="31">
        <v>567</v>
      </c>
      <c r="C76" s="31"/>
      <c r="D76" s="31"/>
      <c r="E76" s="31"/>
      <c r="F76" s="31">
        <v>336</v>
      </c>
      <c r="G76" s="31">
        <v>231</v>
      </c>
      <c r="H76" s="31"/>
      <c r="I76" s="32">
        <v>114</v>
      </c>
      <c r="J76" s="33">
        <v>11</v>
      </c>
      <c r="K76" s="34">
        <f t="shared" si="38"/>
        <v>622.4818031113111</v>
      </c>
      <c r="L76" s="35">
        <f t="shared" si="39"/>
        <v>0</v>
      </c>
      <c r="M76" s="35">
        <f t="shared" si="40"/>
        <v>0</v>
      </c>
      <c r="N76" s="35">
        <f t="shared" si="41"/>
        <v>0</v>
      </c>
      <c r="O76" s="35">
        <f t="shared" si="42"/>
        <v>368.8781055474437</v>
      </c>
      <c r="P76" s="35">
        <f t="shared" si="43"/>
        <v>253.6036975638675</v>
      </c>
      <c r="Q76" s="35">
        <f t="shared" si="44"/>
        <v>125.15507152502552</v>
      </c>
      <c r="R76" s="35">
        <f t="shared" si="45"/>
        <v>12.076366550660358</v>
      </c>
      <c r="T76" s="60">
        <v>91087</v>
      </c>
    </row>
    <row r="77" spans="1:20" ht="13.5">
      <c r="A77" s="37" t="s">
        <v>67</v>
      </c>
      <c r="B77" s="31">
        <v>135</v>
      </c>
      <c r="C77" s="31"/>
      <c r="D77" s="31"/>
      <c r="E77" s="31"/>
      <c r="F77" s="31">
        <v>22</v>
      </c>
      <c r="G77" s="31">
        <v>113</v>
      </c>
      <c r="H77" s="31"/>
      <c r="I77" s="32">
        <v>86</v>
      </c>
      <c r="J77" s="33">
        <v>18</v>
      </c>
      <c r="K77" s="34">
        <f t="shared" si="38"/>
        <v>265.5702876027855</v>
      </c>
      <c r="L77" s="35">
        <f t="shared" si="39"/>
        <v>0</v>
      </c>
      <c r="M77" s="35">
        <f t="shared" si="40"/>
        <v>0</v>
      </c>
      <c r="N77" s="35">
        <f t="shared" si="41"/>
        <v>0</v>
      </c>
      <c r="O77" s="35">
        <f t="shared" si="42"/>
        <v>43.27812094267616</v>
      </c>
      <c r="P77" s="35">
        <f t="shared" si="43"/>
        <v>222.2921666601094</v>
      </c>
      <c r="Q77" s="35">
        <f t="shared" si="44"/>
        <v>169.17810913955228</v>
      </c>
      <c r="R77" s="35">
        <f t="shared" si="45"/>
        <v>35.4093716803714</v>
      </c>
      <c r="T77" s="60">
        <v>50834</v>
      </c>
    </row>
    <row r="78" spans="1:20" ht="14.25" thickBot="1">
      <c r="A78" s="37" t="s">
        <v>68</v>
      </c>
      <c r="B78" s="31">
        <v>311</v>
      </c>
      <c r="C78" s="31">
        <v>210</v>
      </c>
      <c r="D78" s="31"/>
      <c r="E78" s="31"/>
      <c r="F78" s="31"/>
      <c r="G78" s="31">
        <v>101</v>
      </c>
      <c r="H78" s="31"/>
      <c r="I78" s="32">
        <v>91</v>
      </c>
      <c r="J78" s="33">
        <v>33</v>
      </c>
      <c r="K78" s="34">
        <f t="shared" si="38"/>
        <v>523.8247629313975</v>
      </c>
      <c r="L78" s="35">
        <f t="shared" si="39"/>
        <v>353.7080392784356</v>
      </c>
      <c r="M78" s="35">
        <f t="shared" si="40"/>
        <v>0</v>
      </c>
      <c r="N78" s="35">
        <f t="shared" si="41"/>
        <v>0</v>
      </c>
      <c r="O78" s="35">
        <f t="shared" si="42"/>
        <v>0</v>
      </c>
      <c r="P78" s="35">
        <f t="shared" si="43"/>
        <v>170.11672365296187</v>
      </c>
      <c r="Q78" s="35">
        <f t="shared" si="44"/>
        <v>153.27348368732208</v>
      </c>
      <c r="R78" s="35">
        <f t="shared" si="45"/>
        <v>55.582691886611315</v>
      </c>
      <c r="T78" s="60">
        <v>59371</v>
      </c>
    </row>
    <row r="79" spans="1:22" ht="14.25" thickBot="1">
      <c r="A79" s="40" t="s">
        <v>71</v>
      </c>
      <c r="B79" s="23">
        <f aca="true" t="shared" si="46" ref="B79:J79">SUM(B80:B83)</f>
        <v>5818</v>
      </c>
      <c r="C79" s="23">
        <f t="shared" si="46"/>
        <v>1328</v>
      </c>
      <c r="D79" s="23">
        <f t="shared" si="46"/>
        <v>0</v>
      </c>
      <c r="E79" s="23">
        <f t="shared" si="46"/>
        <v>0</v>
      </c>
      <c r="F79" s="23">
        <f>SUM(F80:F83)</f>
        <v>1288</v>
      </c>
      <c r="G79" s="23">
        <f t="shared" si="46"/>
        <v>3202</v>
      </c>
      <c r="H79" s="23">
        <f>SUM(H80:H83)</f>
        <v>0</v>
      </c>
      <c r="I79" s="24">
        <f t="shared" si="46"/>
        <v>395</v>
      </c>
      <c r="J79" s="25">
        <f t="shared" si="46"/>
        <v>12</v>
      </c>
      <c r="K79" s="41">
        <f t="shared" si="38"/>
        <v>876.3262379727311</v>
      </c>
      <c r="L79" s="28">
        <f t="shared" si="39"/>
        <v>200.02771468335973</v>
      </c>
      <c r="M79" s="28">
        <f t="shared" si="40"/>
        <v>0</v>
      </c>
      <c r="N79" s="28">
        <f t="shared" si="41"/>
        <v>0</v>
      </c>
      <c r="O79" s="28">
        <f t="shared" si="42"/>
        <v>194.0027835181983</v>
      </c>
      <c r="P79" s="28">
        <f t="shared" si="43"/>
        <v>482.2957397711731</v>
      </c>
      <c r="Q79" s="28">
        <f t="shared" si="44"/>
        <v>59.4961952559692</v>
      </c>
      <c r="R79" s="28">
        <f t="shared" si="45"/>
        <v>1.8074793495484316</v>
      </c>
      <c r="S79" s="29"/>
      <c r="T79" s="59">
        <v>663908</v>
      </c>
      <c r="U79" s="29"/>
      <c r="V79" s="29"/>
    </row>
    <row r="80" spans="1:20" ht="13.5">
      <c r="A80" s="37" t="s">
        <v>72</v>
      </c>
      <c r="B80" s="31">
        <v>3492</v>
      </c>
      <c r="C80" s="31">
        <v>968</v>
      </c>
      <c r="D80" s="31"/>
      <c r="E80" s="31"/>
      <c r="F80" s="31">
        <v>446</v>
      </c>
      <c r="G80" s="31">
        <v>2078</v>
      </c>
      <c r="H80" s="31"/>
      <c r="I80" s="32">
        <v>190</v>
      </c>
      <c r="J80" s="33"/>
      <c r="K80" s="34">
        <f t="shared" si="38"/>
        <v>1047.0262296261649</v>
      </c>
      <c r="L80" s="35">
        <f t="shared" si="39"/>
        <v>290.24094796051764</v>
      </c>
      <c r="M80" s="35">
        <f t="shared" si="40"/>
        <v>0</v>
      </c>
      <c r="N80" s="35">
        <f t="shared" si="41"/>
        <v>0</v>
      </c>
      <c r="O80" s="35">
        <f t="shared" si="42"/>
        <v>133.72671775866823</v>
      </c>
      <c r="P80" s="35">
        <f t="shared" si="43"/>
        <v>623.058563906979</v>
      </c>
      <c r="Q80" s="35">
        <f t="shared" si="44"/>
        <v>56.96878110795284</v>
      </c>
      <c r="R80" s="35">
        <f t="shared" si="45"/>
        <v>0</v>
      </c>
      <c r="T80" s="60">
        <v>333516</v>
      </c>
    </row>
    <row r="81" spans="1:20" ht="13.5">
      <c r="A81" s="37" t="s">
        <v>73</v>
      </c>
      <c r="B81" s="31">
        <v>972</v>
      </c>
      <c r="C81" s="31"/>
      <c r="D81" s="31"/>
      <c r="E81" s="31"/>
      <c r="F81" s="31">
        <v>396</v>
      </c>
      <c r="G81" s="31">
        <v>576</v>
      </c>
      <c r="H81" s="31"/>
      <c r="I81" s="32">
        <v>55</v>
      </c>
      <c r="J81" s="33"/>
      <c r="K81" s="34">
        <f t="shared" si="38"/>
        <v>639.9831444768532</v>
      </c>
      <c r="L81" s="35">
        <f t="shared" si="39"/>
        <v>0</v>
      </c>
      <c r="M81" s="35">
        <f t="shared" si="40"/>
        <v>0</v>
      </c>
      <c r="N81" s="35">
        <f t="shared" si="41"/>
        <v>0</v>
      </c>
      <c r="O81" s="35">
        <f t="shared" si="42"/>
        <v>260.73387367575504</v>
      </c>
      <c r="P81" s="35">
        <f t="shared" si="43"/>
        <v>379.24927080109825</v>
      </c>
      <c r="Q81" s="35">
        <f t="shared" si="44"/>
        <v>36.21303801052153</v>
      </c>
      <c r="R81" s="35">
        <f t="shared" si="45"/>
        <v>0</v>
      </c>
      <c r="T81" s="60">
        <v>151879</v>
      </c>
    </row>
    <row r="82" spans="1:20" ht="13.5">
      <c r="A82" s="37" t="s">
        <v>74</v>
      </c>
      <c r="B82" s="31">
        <v>678</v>
      </c>
      <c r="C82" s="31"/>
      <c r="D82" s="31"/>
      <c r="E82" s="31"/>
      <c r="F82" s="31">
        <v>174</v>
      </c>
      <c r="G82" s="31">
        <v>504</v>
      </c>
      <c r="H82" s="31"/>
      <c r="I82" s="32">
        <v>63</v>
      </c>
      <c r="J82" s="33">
        <v>12</v>
      </c>
      <c r="K82" s="34">
        <f t="shared" si="38"/>
        <v>514.8650187948514</v>
      </c>
      <c r="L82" s="35">
        <f t="shared" si="39"/>
        <v>0</v>
      </c>
      <c r="M82" s="35">
        <f t="shared" si="40"/>
        <v>0</v>
      </c>
      <c r="N82" s="35">
        <f t="shared" si="41"/>
        <v>0</v>
      </c>
      <c r="O82" s="35">
        <f t="shared" si="42"/>
        <v>132.13350039867868</v>
      </c>
      <c r="P82" s="35">
        <f t="shared" si="43"/>
        <v>382.7315183961727</v>
      </c>
      <c r="Q82" s="35">
        <f t="shared" si="44"/>
        <v>47.84143979952159</v>
      </c>
      <c r="R82" s="35">
        <f t="shared" si="45"/>
        <v>9.112655199908874</v>
      </c>
      <c r="T82" s="60">
        <v>131685</v>
      </c>
    </row>
    <row r="83" spans="1:20" ht="14.25" thickBot="1">
      <c r="A83" s="37" t="s">
        <v>75</v>
      </c>
      <c r="B83" s="31">
        <v>676</v>
      </c>
      <c r="C83" s="31">
        <v>360</v>
      </c>
      <c r="D83" s="31"/>
      <c r="E83" s="31"/>
      <c r="F83" s="31">
        <v>272</v>
      </c>
      <c r="G83" s="31">
        <v>44</v>
      </c>
      <c r="H83" s="31"/>
      <c r="I83" s="32">
        <v>87</v>
      </c>
      <c r="J83" s="33"/>
      <c r="K83" s="34">
        <f t="shared" si="38"/>
        <v>1443.580763645682</v>
      </c>
      <c r="L83" s="35">
        <f t="shared" si="39"/>
        <v>768.7708208763987</v>
      </c>
      <c r="M83" s="35">
        <f t="shared" si="40"/>
        <v>0</v>
      </c>
      <c r="N83" s="35">
        <f t="shared" si="41"/>
        <v>0</v>
      </c>
      <c r="O83" s="35">
        <f t="shared" si="42"/>
        <v>580.849064662168</v>
      </c>
      <c r="P83" s="35">
        <f t="shared" si="43"/>
        <v>93.9608781071154</v>
      </c>
      <c r="Q83" s="35">
        <f t="shared" si="44"/>
        <v>185.78628171179636</v>
      </c>
      <c r="R83" s="35">
        <f t="shared" si="45"/>
        <v>0</v>
      </c>
      <c r="T83" s="60">
        <v>46828</v>
      </c>
    </row>
    <row r="84" spans="1:22" ht="14.25" thickBot="1">
      <c r="A84" s="40" t="s">
        <v>76</v>
      </c>
      <c r="B84" s="23">
        <f>SUM(B85:B87)</f>
        <v>5041</v>
      </c>
      <c r="C84" s="23">
        <f aca="true" t="shared" si="47" ref="C84:J84">SUM(C85:C87)</f>
        <v>1527</v>
      </c>
      <c r="D84" s="23">
        <f t="shared" si="47"/>
        <v>0</v>
      </c>
      <c r="E84" s="23">
        <f t="shared" si="47"/>
        <v>0</v>
      </c>
      <c r="F84" s="23">
        <f t="shared" si="47"/>
        <v>1611</v>
      </c>
      <c r="G84" s="23">
        <f t="shared" si="47"/>
        <v>1903</v>
      </c>
      <c r="H84" s="23">
        <f t="shared" si="47"/>
        <v>0</v>
      </c>
      <c r="I84" s="23">
        <f t="shared" si="47"/>
        <v>255</v>
      </c>
      <c r="J84" s="23">
        <f t="shared" si="47"/>
        <v>8</v>
      </c>
      <c r="K84" s="41">
        <f t="shared" si="38"/>
        <v>1139.3892819203038</v>
      </c>
      <c r="L84" s="28">
        <f t="shared" si="39"/>
        <v>345.13934407702914</v>
      </c>
      <c r="M84" s="28">
        <f t="shared" si="40"/>
        <v>0</v>
      </c>
      <c r="N84" s="28">
        <f t="shared" si="41"/>
        <v>0</v>
      </c>
      <c r="O84" s="28">
        <f t="shared" si="42"/>
        <v>364.12539836810345</v>
      </c>
      <c r="P84" s="28">
        <f t="shared" si="43"/>
        <v>430.12453947517116</v>
      </c>
      <c r="Q84" s="28">
        <f t="shared" si="44"/>
        <v>57.63623624076125</v>
      </c>
      <c r="R84" s="28">
        <f t="shared" si="45"/>
        <v>1.8081956467689804</v>
      </c>
      <c r="S84" s="29"/>
      <c r="T84" s="59">
        <v>442430</v>
      </c>
      <c r="U84" s="29"/>
      <c r="V84" s="29"/>
    </row>
    <row r="85" spans="1:20" ht="13.5">
      <c r="A85" s="37" t="s">
        <v>77</v>
      </c>
      <c r="B85" s="31">
        <v>1469</v>
      </c>
      <c r="C85" s="31">
        <v>108</v>
      </c>
      <c r="D85" s="31"/>
      <c r="E85" s="31"/>
      <c r="F85" s="31">
        <v>120</v>
      </c>
      <c r="G85" s="31">
        <v>1241</v>
      </c>
      <c r="H85" s="31"/>
      <c r="I85" s="32">
        <v>45</v>
      </c>
      <c r="J85" s="33"/>
      <c r="K85" s="34">
        <f t="shared" si="38"/>
        <v>922.4373948207873</v>
      </c>
      <c r="L85" s="35">
        <f t="shared" si="39"/>
        <v>67.81704468389721</v>
      </c>
      <c r="M85" s="35">
        <f t="shared" si="40"/>
        <v>0</v>
      </c>
      <c r="N85" s="35">
        <f t="shared" si="41"/>
        <v>0</v>
      </c>
      <c r="O85" s="35">
        <f t="shared" si="42"/>
        <v>75.35227187099692</v>
      </c>
      <c r="P85" s="35">
        <f t="shared" si="43"/>
        <v>779.268078265893</v>
      </c>
      <c r="Q85" s="35">
        <f t="shared" si="44"/>
        <v>28.25710195162384</v>
      </c>
      <c r="R85" s="35">
        <f t="shared" si="45"/>
        <v>0</v>
      </c>
      <c r="T85" s="60">
        <v>159252</v>
      </c>
    </row>
    <row r="86" spans="1:20" ht="13.5">
      <c r="A86" s="37" t="s">
        <v>78</v>
      </c>
      <c r="B86" s="31">
        <v>2188</v>
      </c>
      <c r="C86" s="31">
        <v>1133</v>
      </c>
      <c r="D86" s="31"/>
      <c r="E86" s="31"/>
      <c r="F86" s="31">
        <v>614</v>
      </c>
      <c r="G86" s="31">
        <v>441</v>
      </c>
      <c r="H86" s="31"/>
      <c r="I86" s="32">
        <v>155</v>
      </c>
      <c r="J86" s="33">
        <v>8</v>
      </c>
      <c r="K86" s="34">
        <f t="shared" si="38"/>
        <v>1219.410246835831</v>
      </c>
      <c r="L86" s="35">
        <f t="shared" si="39"/>
        <v>631.440498018737</v>
      </c>
      <c r="M86" s="35">
        <f t="shared" si="40"/>
        <v>0</v>
      </c>
      <c r="N86" s="35">
        <f t="shared" si="41"/>
        <v>0</v>
      </c>
      <c r="O86" s="35">
        <f t="shared" si="42"/>
        <v>342.1928206385742</v>
      </c>
      <c r="P86" s="35">
        <f t="shared" si="43"/>
        <v>245.77692817851988</v>
      </c>
      <c r="Q86" s="35">
        <f t="shared" si="44"/>
        <v>86.38418110582899</v>
      </c>
      <c r="R86" s="35">
        <f t="shared" si="45"/>
        <v>4.458538379655689</v>
      </c>
      <c r="T86" s="60">
        <v>179431</v>
      </c>
    </row>
    <row r="87" spans="1:20" ht="14.25" thickBot="1">
      <c r="A87" s="37" t="s">
        <v>70</v>
      </c>
      <c r="B87" s="31">
        <v>1384</v>
      </c>
      <c r="C87" s="31">
        <v>286</v>
      </c>
      <c r="D87" s="31"/>
      <c r="E87" s="31"/>
      <c r="F87" s="31">
        <v>877</v>
      </c>
      <c r="G87" s="31">
        <v>221</v>
      </c>
      <c r="H87" s="31"/>
      <c r="I87" s="32">
        <v>55</v>
      </c>
      <c r="J87" s="33"/>
      <c r="K87" s="34">
        <f t="shared" si="38"/>
        <v>1334.014477527061</v>
      </c>
      <c r="L87" s="35">
        <f t="shared" si="39"/>
        <v>275.6706218011123</v>
      </c>
      <c r="M87" s="35">
        <f t="shared" si="40"/>
        <v>0</v>
      </c>
      <c r="N87" s="35">
        <f t="shared" si="41"/>
        <v>0</v>
      </c>
      <c r="O87" s="35">
        <f t="shared" si="42"/>
        <v>845.3256479705437</v>
      </c>
      <c r="P87" s="35">
        <f t="shared" si="43"/>
        <v>213.01820775540494</v>
      </c>
      <c r="Q87" s="35">
        <f t="shared" si="44"/>
        <v>53.01358111559852</v>
      </c>
      <c r="R87" s="35">
        <f t="shared" si="45"/>
        <v>0</v>
      </c>
      <c r="T87" s="60">
        <v>103747</v>
      </c>
    </row>
    <row r="88" spans="1:22" ht="14.25" thickBot="1">
      <c r="A88" s="40" t="s">
        <v>79</v>
      </c>
      <c r="B88" s="23">
        <f aca="true" t="shared" si="48" ref="B88:J88">SUM(B89:B98)</f>
        <v>1694</v>
      </c>
      <c r="C88" s="23">
        <f t="shared" si="48"/>
        <v>469</v>
      </c>
      <c r="D88" s="23">
        <f t="shared" si="48"/>
        <v>0</v>
      </c>
      <c r="E88" s="23">
        <f t="shared" si="48"/>
        <v>24</v>
      </c>
      <c r="F88" s="23">
        <f>SUM(F89:F98)</f>
        <v>573</v>
      </c>
      <c r="G88" s="23">
        <f t="shared" si="48"/>
        <v>628</v>
      </c>
      <c r="H88" s="23">
        <f>SUM(H89:H98)</f>
        <v>0</v>
      </c>
      <c r="I88" s="24">
        <f t="shared" si="48"/>
        <v>80</v>
      </c>
      <c r="J88" s="25">
        <f t="shared" si="48"/>
        <v>5</v>
      </c>
      <c r="K88" s="41">
        <f t="shared" si="38"/>
        <v>1076.5192966401667</v>
      </c>
      <c r="L88" s="28">
        <f t="shared" si="39"/>
        <v>298.0445986565751</v>
      </c>
      <c r="M88" s="28">
        <f t="shared" si="40"/>
        <v>0</v>
      </c>
      <c r="N88" s="28">
        <f t="shared" si="41"/>
        <v>15.251749184984654</v>
      </c>
      <c r="O88" s="28">
        <f t="shared" si="42"/>
        <v>364.1355117915086</v>
      </c>
      <c r="P88" s="28">
        <f t="shared" si="43"/>
        <v>399.08743700709846</v>
      </c>
      <c r="Q88" s="28">
        <f t="shared" si="44"/>
        <v>50.83916394994885</v>
      </c>
      <c r="R88" s="28">
        <f t="shared" si="45"/>
        <v>3.177447746871803</v>
      </c>
      <c r="S88" s="29"/>
      <c r="T88" s="59">
        <v>157359</v>
      </c>
      <c r="U88" s="29"/>
      <c r="V88" s="29"/>
    </row>
    <row r="89" spans="1:20" ht="13.5">
      <c r="A89" s="37" t="s">
        <v>80</v>
      </c>
      <c r="B89" s="31">
        <v>481</v>
      </c>
      <c r="C89" s="31"/>
      <c r="D89" s="31"/>
      <c r="E89" s="31">
        <v>4</v>
      </c>
      <c r="F89" s="31">
        <v>240</v>
      </c>
      <c r="G89" s="31">
        <v>237</v>
      </c>
      <c r="H89" s="31"/>
      <c r="I89" s="32">
        <v>80</v>
      </c>
      <c r="J89" s="33">
        <v>5</v>
      </c>
      <c r="K89" s="34">
        <f t="shared" si="38"/>
        <v>1028.2171868319795</v>
      </c>
      <c r="L89" s="35">
        <f t="shared" si="39"/>
        <v>0</v>
      </c>
      <c r="M89" s="35">
        <f t="shared" si="40"/>
        <v>0</v>
      </c>
      <c r="N89" s="35">
        <f t="shared" si="41"/>
        <v>8.550662676357417</v>
      </c>
      <c r="O89" s="35">
        <f t="shared" si="42"/>
        <v>513.0397605814451</v>
      </c>
      <c r="P89" s="35">
        <f t="shared" si="43"/>
        <v>506.626763574177</v>
      </c>
      <c r="Q89" s="35">
        <f t="shared" si="44"/>
        <v>171.01325352714835</v>
      </c>
      <c r="R89" s="35">
        <f t="shared" si="45"/>
        <v>10.688328345446772</v>
      </c>
      <c r="T89" s="60">
        <v>46780</v>
      </c>
    </row>
    <row r="90" spans="1:20" ht="13.5">
      <c r="A90" s="37" t="s">
        <v>81</v>
      </c>
      <c r="B90" s="31"/>
      <c r="C90" s="31"/>
      <c r="D90" s="31"/>
      <c r="E90" s="31"/>
      <c r="F90" s="31"/>
      <c r="G90" s="31"/>
      <c r="H90" s="31"/>
      <c r="I90" s="32"/>
      <c r="J90" s="33"/>
      <c r="K90" s="34">
        <f t="shared" si="38"/>
        <v>0</v>
      </c>
      <c r="L90" s="35">
        <f t="shared" si="39"/>
        <v>0</v>
      </c>
      <c r="M90" s="35">
        <f t="shared" si="40"/>
        <v>0</v>
      </c>
      <c r="N90" s="35">
        <f t="shared" si="41"/>
        <v>0</v>
      </c>
      <c r="O90" s="35">
        <f t="shared" si="42"/>
        <v>0</v>
      </c>
      <c r="P90" s="35">
        <f t="shared" si="43"/>
        <v>0</v>
      </c>
      <c r="Q90" s="35">
        <f t="shared" si="44"/>
        <v>0</v>
      </c>
      <c r="R90" s="35">
        <f t="shared" si="45"/>
        <v>0</v>
      </c>
      <c r="T90" s="60">
        <v>7893</v>
      </c>
    </row>
    <row r="91" spans="1:20" ht="13.5">
      <c r="A91" s="37" t="s">
        <v>82</v>
      </c>
      <c r="B91" s="31">
        <v>29</v>
      </c>
      <c r="C91" s="31"/>
      <c r="D91" s="31"/>
      <c r="E91" s="31"/>
      <c r="F91" s="31"/>
      <c r="G91" s="31">
        <v>29</v>
      </c>
      <c r="H91" s="31"/>
      <c r="I91" s="32"/>
      <c r="J91" s="33"/>
      <c r="K91" s="34">
        <f t="shared" si="38"/>
        <v>431.2908982748364</v>
      </c>
      <c r="L91" s="35">
        <f t="shared" si="39"/>
        <v>0</v>
      </c>
      <c r="M91" s="35">
        <f t="shared" si="40"/>
        <v>0</v>
      </c>
      <c r="N91" s="35">
        <f t="shared" si="41"/>
        <v>0</v>
      </c>
      <c r="O91" s="35">
        <f t="shared" si="42"/>
        <v>0</v>
      </c>
      <c r="P91" s="35">
        <f t="shared" si="43"/>
        <v>431.2908982748364</v>
      </c>
      <c r="Q91" s="35">
        <f t="shared" si="44"/>
        <v>0</v>
      </c>
      <c r="R91" s="35">
        <f t="shared" si="45"/>
        <v>0</v>
      </c>
      <c r="T91" s="60">
        <v>6724</v>
      </c>
    </row>
    <row r="92" spans="1:20" ht="13.5">
      <c r="A92" s="37" t="s">
        <v>83</v>
      </c>
      <c r="B92" s="31">
        <v>394</v>
      </c>
      <c r="C92" s="31">
        <v>274</v>
      </c>
      <c r="D92" s="31"/>
      <c r="E92" s="31"/>
      <c r="F92" s="31">
        <v>120</v>
      </c>
      <c r="G92" s="31"/>
      <c r="H92" s="31"/>
      <c r="I92" s="32"/>
      <c r="J92" s="33"/>
      <c r="K92" s="34">
        <f t="shared" si="38"/>
        <v>3068.2968616151393</v>
      </c>
      <c r="L92" s="35">
        <f t="shared" si="39"/>
        <v>2133.790203255198</v>
      </c>
      <c r="M92" s="35">
        <f t="shared" si="40"/>
        <v>0</v>
      </c>
      <c r="N92" s="35">
        <f t="shared" si="41"/>
        <v>0</v>
      </c>
      <c r="O92" s="35">
        <f t="shared" si="42"/>
        <v>934.5066583599407</v>
      </c>
      <c r="P92" s="35">
        <f t="shared" si="43"/>
        <v>0</v>
      </c>
      <c r="Q92" s="35">
        <f t="shared" si="44"/>
        <v>0</v>
      </c>
      <c r="R92" s="35">
        <f t="shared" si="45"/>
        <v>0</v>
      </c>
      <c r="T92" s="60">
        <v>12841</v>
      </c>
    </row>
    <row r="93" spans="1:20" ht="13.5">
      <c r="A93" s="37" t="s">
        <v>84</v>
      </c>
      <c r="B93" s="31">
        <v>479</v>
      </c>
      <c r="C93" s="31">
        <v>195</v>
      </c>
      <c r="D93" s="31"/>
      <c r="E93" s="31">
        <v>20</v>
      </c>
      <c r="F93" s="31">
        <v>44</v>
      </c>
      <c r="G93" s="31">
        <v>220</v>
      </c>
      <c r="H93" s="31"/>
      <c r="I93" s="32"/>
      <c r="J93" s="33"/>
      <c r="K93" s="34">
        <f t="shared" si="38"/>
        <v>1874.1685577901246</v>
      </c>
      <c r="L93" s="35">
        <f t="shared" si="39"/>
        <v>762.970498474059</v>
      </c>
      <c r="M93" s="35">
        <f t="shared" si="40"/>
        <v>0</v>
      </c>
      <c r="N93" s="35">
        <f t="shared" si="41"/>
        <v>78.25338445887785</v>
      </c>
      <c r="O93" s="35">
        <f t="shared" si="42"/>
        <v>172.15744580953125</v>
      </c>
      <c r="P93" s="35">
        <f t="shared" si="43"/>
        <v>860.7872290476564</v>
      </c>
      <c r="Q93" s="35">
        <f t="shared" si="44"/>
        <v>0</v>
      </c>
      <c r="R93" s="35">
        <f t="shared" si="45"/>
        <v>0</v>
      </c>
      <c r="T93" s="60">
        <v>25558</v>
      </c>
    </row>
    <row r="94" spans="1:20" ht="13.5">
      <c r="A94" s="37" t="s">
        <v>85</v>
      </c>
      <c r="B94" s="31"/>
      <c r="C94" s="31"/>
      <c r="D94" s="31"/>
      <c r="E94" s="31"/>
      <c r="F94" s="31"/>
      <c r="G94" s="31"/>
      <c r="H94" s="31"/>
      <c r="I94" s="32"/>
      <c r="J94" s="33"/>
      <c r="K94" s="34">
        <f t="shared" si="38"/>
        <v>0</v>
      </c>
      <c r="L94" s="35">
        <f t="shared" si="39"/>
        <v>0</v>
      </c>
      <c r="M94" s="35">
        <f t="shared" si="40"/>
        <v>0</v>
      </c>
      <c r="N94" s="35">
        <f t="shared" si="41"/>
        <v>0</v>
      </c>
      <c r="O94" s="35">
        <f t="shared" si="42"/>
        <v>0</v>
      </c>
      <c r="P94" s="35">
        <f t="shared" si="43"/>
        <v>0</v>
      </c>
      <c r="Q94" s="35">
        <f t="shared" si="44"/>
        <v>0</v>
      </c>
      <c r="R94" s="35">
        <f t="shared" si="45"/>
        <v>0</v>
      </c>
      <c r="T94" s="60">
        <v>10996</v>
      </c>
    </row>
    <row r="95" spans="1:20" ht="13.5">
      <c r="A95" s="37" t="s">
        <v>86</v>
      </c>
      <c r="B95" s="31">
        <v>65</v>
      </c>
      <c r="C95" s="31"/>
      <c r="D95" s="31"/>
      <c r="E95" s="31"/>
      <c r="F95" s="31">
        <v>65</v>
      </c>
      <c r="G95" s="31"/>
      <c r="H95" s="31"/>
      <c r="I95" s="32"/>
      <c r="J95" s="33"/>
      <c r="K95" s="34">
        <f t="shared" si="38"/>
        <v>1253.1328320802004</v>
      </c>
      <c r="L95" s="35">
        <f t="shared" si="39"/>
        <v>0</v>
      </c>
      <c r="M95" s="35">
        <f t="shared" si="40"/>
        <v>0</v>
      </c>
      <c r="N95" s="35">
        <f t="shared" si="41"/>
        <v>0</v>
      </c>
      <c r="O95" s="35">
        <f t="shared" si="42"/>
        <v>1253.1328320802004</v>
      </c>
      <c r="P95" s="35">
        <f t="shared" si="43"/>
        <v>0</v>
      </c>
      <c r="Q95" s="35">
        <f t="shared" si="44"/>
        <v>0</v>
      </c>
      <c r="R95" s="35">
        <f t="shared" si="45"/>
        <v>0</v>
      </c>
      <c r="T95" s="60">
        <v>5187</v>
      </c>
    </row>
    <row r="96" spans="1:20" ht="13.5">
      <c r="A96" s="37" t="s">
        <v>87</v>
      </c>
      <c r="B96" s="31">
        <v>166</v>
      </c>
      <c r="C96" s="31"/>
      <c r="D96" s="31"/>
      <c r="E96" s="31"/>
      <c r="F96" s="31">
        <v>56</v>
      </c>
      <c r="G96" s="31">
        <v>110</v>
      </c>
      <c r="H96" s="31"/>
      <c r="I96" s="32"/>
      <c r="J96" s="33"/>
      <c r="K96" s="34">
        <f t="shared" si="38"/>
        <v>970.5899549786586</v>
      </c>
      <c r="L96" s="35">
        <f t="shared" si="39"/>
        <v>0</v>
      </c>
      <c r="M96" s="35">
        <f t="shared" si="40"/>
        <v>0</v>
      </c>
      <c r="N96" s="35">
        <f t="shared" si="41"/>
        <v>0</v>
      </c>
      <c r="O96" s="35">
        <f t="shared" si="42"/>
        <v>327.42793661930654</v>
      </c>
      <c r="P96" s="35">
        <f t="shared" si="43"/>
        <v>643.1620183593521</v>
      </c>
      <c r="Q96" s="35">
        <f t="shared" si="44"/>
        <v>0</v>
      </c>
      <c r="R96" s="35">
        <f t="shared" si="45"/>
        <v>0</v>
      </c>
      <c r="T96" s="60">
        <v>17103</v>
      </c>
    </row>
    <row r="97" spans="1:20" ht="13.5">
      <c r="A97" s="37" t="s">
        <v>88</v>
      </c>
      <c r="B97" s="31"/>
      <c r="C97" s="31"/>
      <c r="D97" s="31"/>
      <c r="E97" s="31"/>
      <c r="F97" s="31"/>
      <c r="G97" s="31"/>
      <c r="H97" s="31"/>
      <c r="I97" s="32"/>
      <c r="J97" s="33"/>
      <c r="K97" s="34">
        <f t="shared" si="38"/>
        <v>0</v>
      </c>
      <c r="L97" s="35">
        <f t="shared" si="39"/>
        <v>0</v>
      </c>
      <c r="M97" s="35">
        <f t="shared" si="40"/>
        <v>0</v>
      </c>
      <c r="N97" s="35">
        <f t="shared" si="41"/>
        <v>0</v>
      </c>
      <c r="O97" s="35">
        <f t="shared" si="42"/>
        <v>0</v>
      </c>
      <c r="P97" s="35">
        <f t="shared" si="43"/>
        <v>0</v>
      </c>
      <c r="Q97" s="35">
        <f t="shared" si="44"/>
        <v>0</v>
      </c>
      <c r="R97" s="35">
        <f t="shared" si="45"/>
        <v>0</v>
      </c>
      <c r="T97" s="60">
        <v>7844</v>
      </c>
    </row>
    <row r="98" spans="1:20" ht="14.25" thickBot="1">
      <c r="A98" s="37" t="s">
        <v>89</v>
      </c>
      <c r="B98" s="31">
        <v>80</v>
      </c>
      <c r="C98" s="31"/>
      <c r="D98" s="31"/>
      <c r="E98" s="31"/>
      <c r="F98" s="31">
        <v>48</v>
      </c>
      <c r="G98" s="31">
        <v>32</v>
      </c>
      <c r="H98" s="31"/>
      <c r="I98" s="32"/>
      <c r="J98" s="33"/>
      <c r="K98" s="34">
        <f t="shared" si="38"/>
        <v>486.8252905738453</v>
      </c>
      <c r="L98" s="35">
        <f t="shared" si="39"/>
        <v>0</v>
      </c>
      <c r="M98" s="35">
        <f t="shared" si="40"/>
        <v>0</v>
      </c>
      <c r="N98" s="35">
        <f t="shared" si="41"/>
        <v>0</v>
      </c>
      <c r="O98" s="35">
        <f t="shared" si="42"/>
        <v>292.0951743443072</v>
      </c>
      <c r="P98" s="35">
        <f t="shared" si="43"/>
        <v>194.7301162295381</v>
      </c>
      <c r="Q98" s="35">
        <f t="shared" si="44"/>
        <v>0</v>
      </c>
      <c r="R98" s="35">
        <f t="shared" si="45"/>
        <v>0</v>
      </c>
      <c r="T98" s="60">
        <v>16433</v>
      </c>
    </row>
    <row r="99" spans="1:22" ht="14.25" thickBot="1">
      <c r="A99" s="40" t="s">
        <v>90</v>
      </c>
      <c r="B99" s="23">
        <f aca="true" t="shared" si="49" ref="B99:J99">SUM(B100:B106)</f>
        <v>2868</v>
      </c>
      <c r="C99" s="23">
        <f t="shared" si="49"/>
        <v>860</v>
      </c>
      <c r="D99" s="23">
        <f t="shared" si="49"/>
        <v>6</v>
      </c>
      <c r="E99" s="23">
        <f t="shared" si="49"/>
        <v>20</v>
      </c>
      <c r="F99" s="23">
        <f>SUM(F100:F106)</f>
        <v>416</v>
      </c>
      <c r="G99" s="23">
        <f>SUM(G100:G106)</f>
        <v>1566</v>
      </c>
      <c r="H99" s="23">
        <f>SUM(H100:H106)</f>
        <v>0</v>
      </c>
      <c r="I99" s="24">
        <f t="shared" si="49"/>
        <v>207</v>
      </c>
      <c r="J99" s="25">
        <f t="shared" si="49"/>
        <v>21</v>
      </c>
      <c r="K99" s="41">
        <f t="shared" si="38"/>
        <v>1487.6984765096145</v>
      </c>
      <c r="L99" s="28">
        <f t="shared" si="39"/>
        <v>446.1020536256167</v>
      </c>
      <c r="M99" s="28">
        <f t="shared" si="40"/>
        <v>3.1123399090159305</v>
      </c>
      <c r="N99" s="28">
        <f t="shared" si="41"/>
        <v>10.374466363386434</v>
      </c>
      <c r="O99" s="28">
        <f t="shared" si="42"/>
        <v>215.78890035843781</v>
      </c>
      <c r="P99" s="28">
        <f t="shared" si="43"/>
        <v>812.3207162531577</v>
      </c>
      <c r="Q99" s="28">
        <f t="shared" si="44"/>
        <v>107.37572686104959</v>
      </c>
      <c r="R99" s="28">
        <f t="shared" si="45"/>
        <v>10.893189681555754</v>
      </c>
      <c r="S99" s="29"/>
      <c r="T99" s="59">
        <v>192781</v>
      </c>
      <c r="U99" s="29"/>
      <c r="V99" s="29"/>
    </row>
    <row r="100" spans="1:20" ht="13.5">
      <c r="A100" s="37" t="s">
        <v>91</v>
      </c>
      <c r="B100" s="31">
        <v>917</v>
      </c>
      <c r="C100" s="31">
        <v>150</v>
      </c>
      <c r="D100" s="31"/>
      <c r="E100" s="31">
        <v>20</v>
      </c>
      <c r="F100" s="31">
        <v>251</v>
      </c>
      <c r="G100" s="31">
        <v>496</v>
      </c>
      <c r="H100" s="31"/>
      <c r="I100" s="32">
        <v>82</v>
      </c>
      <c r="J100" s="33"/>
      <c r="K100" s="34">
        <f t="shared" si="38"/>
        <v>1213.5247799907365</v>
      </c>
      <c r="L100" s="35">
        <f t="shared" si="39"/>
        <v>198.50459868986965</v>
      </c>
      <c r="M100" s="35">
        <f t="shared" si="40"/>
        <v>0</v>
      </c>
      <c r="N100" s="35">
        <f t="shared" si="41"/>
        <v>26.467279825315952</v>
      </c>
      <c r="O100" s="35">
        <f t="shared" si="42"/>
        <v>332.1643618077152</v>
      </c>
      <c r="P100" s="35">
        <f t="shared" si="43"/>
        <v>656.3885396678356</v>
      </c>
      <c r="Q100" s="35">
        <f t="shared" si="44"/>
        <v>108.51584728379541</v>
      </c>
      <c r="R100" s="35">
        <f t="shared" si="45"/>
        <v>0</v>
      </c>
      <c r="T100" s="60">
        <v>75565</v>
      </c>
    </row>
    <row r="101" spans="1:20" ht="13.5">
      <c r="A101" s="37" t="s">
        <v>92</v>
      </c>
      <c r="B101" s="31">
        <v>367</v>
      </c>
      <c r="C101" s="31">
        <v>61</v>
      </c>
      <c r="D101" s="31"/>
      <c r="E101" s="31"/>
      <c r="F101" s="31">
        <v>83</v>
      </c>
      <c r="G101" s="31">
        <v>223</v>
      </c>
      <c r="H101" s="31"/>
      <c r="I101" s="32">
        <v>88</v>
      </c>
      <c r="J101" s="33">
        <v>15</v>
      </c>
      <c r="K101" s="34">
        <f t="shared" si="38"/>
        <v>1136.1525602129898</v>
      </c>
      <c r="L101" s="35">
        <f t="shared" si="39"/>
        <v>188.84279611169586</v>
      </c>
      <c r="M101" s="35">
        <f t="shared" si="40"/>
        <v>0</v>
      </c>
      <c r="N101" s="35">
        <f t="shared" si="41"/>
        <v>0</v>
      </c>
      <c r="O101" s="35">
        <f t="shared" si="42"/>
        <v>256.950034053619</v>
      </c>
      <c r="P101" s="35">
        <f t="shared" si="43"/>
        <v>690.359730047675</v>
      </c>
      <c r="Q101" s="35">
        <f t="shared" si="44"/>
        <v>272.4289517676924</v>
      </c>
      <c r="R101" s="35">
        <f t="shared" si="45"/>
        <v>46.43675314222029</v>
      </c>
      <c r="T101" s="60">
        <v>32302</v>
      </c>
    </row>
    <row r="102" spans="1:20" ht="13.5">
      <c r="A102" s="37" t="s">
        <v>93</v>
      </c>
      <c r="B102" s="31">
        <v>1484</v>
      </c>
      <c r="C102" s="31">
        <v>649</v>
      </c>
      <c r="D102" s="31">
        <v>6</v>
      </c>
      <c r="E102" s="31"/>
      <c r="F102" s="31">
        <v>42</v>
      </c>
      <c r="G102" s="31">
        <v>787</v>
      </c>
      <c r="H102" s="31"/>
      <c r="I102" s="32">
        <v>16</v>
      </c>
      <c r="J102" s="33"/>
      <c r="K102" s="34">
        <f t="shared" si="38"/>
        <v>3613.607032410451</v>
      </c>
      <c r="L102" s="35">
        <f t="shared" si="39"/>
        <v>1580.3443153870503</v>
      </c>
      <c r="M102" s="35">
        <f t="shared" si="40"/>
        <v>14.610271020527431</v>
      </c>
      <c r="N102" s="35">
        <f t="shared" si="41"/>
        <v>0</v>
      </c>
      <c r="O102" s="35">
        <f t="shared" si="42"/>
        <v>102.27189714369202</v>
      </c>
      <c r="P102" s="35">
        <f t="shared" si="43"/>
        <v>1916.380548859181</v>
      </c>
      <c r="Q102" s="35">
        <f t="shared" si="44"/>
        <v>38.96072272140648</v>
      </c>
      <c r="R102" s="35">
        <f t="shared" si="45"/>
        <v>0</v>
      </c>
      <c r="T102" s="60">
        <v>41067</v>
      </c>
    </row>
    <row r="103" spans="1:20" ht="13.5">
      <c r="A103" s="37" t="s">
        <v>94</v>
      </c>
      <c r="B103" s="31"/>
      <c r="C103" s="31"/>
      <c r="D103" s="31"/>
      <c r="E103" s="31"/>
      <c r="F103" s="31"/>
      <c r="G103" s="31"/>
      <c r="H103" s="31"/>
      <c r="I103" s="32">
        <v>21</v>
      </c>
      <c r="J103" s="33">
        <v>6</v>
      </c>
      <c r="K103" s="34">
        <f t="shared" si="38"/>
        <v>0</v>
      </c>
      <c r="L103" s="35">
        <f t="shared" si="39"/>
        <v>0</v>
      </c>
      <c r="M103" s="35">
        <f t="shared" si="40"/>
        <v>0</v>
      </c>
      <c r="N103" s="35">
        <f t="shared" si="41"/>
        <v>0</v>
      </c>
      <c r="O103" s="35">
        <f t="shared" si="42"/>
        <v>0</v>
      </c>
      <c r="P103" s="35">
        <f t="shared" si="43"/>
        <v>0</v>
      </c>
      <c r="Q103" s="35">
        <f t="shared" si="44"/>
        <v>188.7470789142549</v>
      </c>
      <c r="R103" s="35">
        <f t="shared" si="45"/>
        <v>53.92773683264426</v>
      </c>
      <c r="T103" s="60">
        <v>11126</v>
      </c>
    </row>
    <row r="104" spans="1:20" ht="13.5">
      <c r="A104" s="37" t="s">
        <v>95</v>
      </c>
      <c r="B104" s="31"/>
      <c r="C104" s="31"/>
      <c r="D104" s="31"/>
      <c r="E104" s="31"/>
      <c r="F104" s="31"/>
      <c r="G104" s="31"/>
      <c r="H104" s="31"/>
      <c r="I104" s="32"/>
      <c r="J104" s="33"/>
      <c r="K104" s="34">
        <f t="shared" si="38"/>
        <v>0</v>
      </c>
      <c r="L104" s="35">
        <f t="shared" si="39"/>
        <v>0</v>
      </c>
      <c r="M104" s="35">
        <f t="shared" si="40"/>
        <v>0</v>
      </c>
      <c r="N104" s="35">
        <f t="shared" si="41"/>
        <v>0</v>
      </c>
      <c r="O104" s="35">
        <f t="shared" si="42"/>
        <v>0</v>
      </c>
      <c r="P104" s="35">
        <f t="shared" si="43"/>
        <v>0</v>
      </c>
      <c r="Q104" s="35">
        <f t="shared" si="44"/>
        <v>0</v>
      </c>
      <c r="R104" s="35">
        <f t="shared" si="45"/>
        <v>0</v>
      </c>
      <c r="T104" s="60">
        <v>10806</v>
      </c>
    </row>
    <row r="105" spans="1:20" ht="13.5">
      <c r="A105" s="37" t="s">
        <v>96</v>
      </c>
      <c r="B105" s="31">
        <v>100</v>
      </c>
      <c r="C105" s="31"/>
      <c r="D105" s="31"/>
      <c r="E105" s="31"/>
      <c r="F105" s="31">
        <v>40</v>
      </c>
      <c r="G105" s="31">
        <v>60</v>
      </c>
      <c r="H105" s="31"/>
      <c r="I105" s="32"/>
      <c r="J105" s="33"/>
      <c r="K105" s="34">
        <f t="shared" si="38"/>
        <v>831.6008316008316</v>
      </c>
      <c r="L105" s="35">
        <f t="shared" si="39"/>
        <v>0</v>
      </c>
      <c r="M105" s="35">
        <f t="shared" si="40"/>
        <v>0</v>
      </c>
      <c r="N105" s="35">
        <f t="shared" si="41"/>
        <v>0</v>
      </c>
      <c r="O105" s="35">
        <f t="shared" si="42"/>
        <v>332.64033264033264</v>
      </c>
      <c r="P105" s="35">
        <f t="shared" si="43"/>
        <v>498.96049896049897</v>
      </c>
      <c r="Q105" s="35">
        <f t="shared" si="44"/>
        <v>0</v>
      </c>
      <c r="R105" s="35">
        <f t="shared" si="45"/>
        <v>0</v>
      </c>
      <c r="T105" s="60">
        <v>12025</v>
      </c>
    </row>
    <row r="106" spans="1:20" ht="14.25" thickBot="1">
      <c r="A106" s="37" t="s">
        <v>97</v>
      </c>
      <c r="B106" s="31"/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2"/>
      <c r="J106" s="33"/>
      <c r="K106" s="34">
        <f aca="true" t="shared" si="50" ref="K106:K128">B106/T106*100000</f>
        <v>0</v>
      </c>
      <c r="L106" s="35">
        <f aca="true" t="shared" si="51" ref="L106:L128">C106/T106*100000</f>
        <v>0</v>
      </c>
      <c r="M106" s="35">
        <f aca="true" t="shared" si="52" ref="M106:M128">D106/T106*100000</f>
        <v>0</v>
      </c>
      <c r="N106" s="35">
        <f aca="true" t="shared" si="53" ref="N106:N128">E106/T106*100000</f>
        <v>0</v>
      </c>
      <c r="O106" s="35">
        <f aca="true" t="shared" si="54" ref="O106:O128">F106/T106*100000</f>
        <v>0</v>
      </c>
      <c r="P106" s="35">
        <f aca="true" t="shared" si="55" ref="P106:P128">G106/T106*100000</f>
        <v>0</v>
      </c>
      <c r="Q106" s="35">
        <f aca="true" t="shared" si="56" ref="Q106:Q128">I106/T106*100000</f>
        <v>0</v>
      </c>
      <c r="R106" s="35">
        <f aca="true" t="shared" si="57" ref="R106:R128">J106/T106*100000</f>
        <v>0</v>
      </c>
      <c r="T106" s="60">
        <v>9890</v>
      </c>
    </row>
    <row r="107" spans="1:22" ht="14.25" thickBot="1">
      <c r="A107" s="40" t="s">
        <v>98</v>
      </c>
      <c r="B107" s="23">
        <f aca="true" t="shared" si="58" ref="B107:J107">SUM(B108:B116)</f>
        <v>1471</v>
      </c>
      <c r="C107" s="23">
        <f t="shared" si="58"/>
        <v>378</v>
      </c>
      <c r="D107" s="23">
        <f t="shared" si="58"/>
        <v>0</v>
      </c>
      <c r="E107" s="23">
        <f t="shared" si="58"/>
        <v>12</v>
      </c>
      <c r="F107" s="23">
        <f>SUM(F108:F116)</f>
        <v>330</v>
      </c>
      <c r="G107" s="23">
        <f t="shared" si="58"/>
        <v>751</v>
      </c>
      <c r="H107" s="23">
        <f>SUM(H108:H116)</f>
        <v>0</v>
      </c>
      <c r="I107" s="24">
        <f t="shared" si="58"/>
        <v>152</v>
      </c>
      <c r="J107" s="25">
        <f t="shared" si="58"/>
        <v>40</v>
      </c>
      <c r="K107" s="41">
        <f t="shared" si="50"/>
        <v>694.2609023975835</v>
      </c>
      <c r="L107" s="28">
        <f t="shared" si="51"/>
        <v>178.4028695488012</v>
      </c>
      <c r="M107" s="28">
        <f t="shared" si="52"/>
        <v>0</v>
      </c>
      <c r="N107" s="28">
        <f t="shared" si="53"/>
        <v>5.663583160279403</v>
      </c>
      <c r="O107" s="28">
        <f t="shared" si="54"/>
        <v>155.7485369076836</v>
      </c>
      <c r="P107" s="28">
        <f t="shared" si="55"/>
        <v>354.44591278081936</v>
      </c>
      <c r="Q107" s="28">
        <f t="shared" si="56"/>
        <v>71.73872003020578</v>
      </c>
      <c r="R107" s="28">
        <f t="shared" si="57"/>
        <v>18.878610534264677</v>
      </c>
      <c r="S107" s="29"/>
      <c r="T107" s="59">
        <v>211880</v>
      </c>
      <c r="U107" s="29"/>
      <c r="V107" s="29"/>
    </row>
    <row r="108" spans="1:20" ht="13.5">
      <c r="A108" s="37" t="s">
        <v>99</v>
      </c>
      <c r="B108" s="31">
        <v>755</v>
      </c>
      <c r="C108" s="31">
        <v>378</v>
      </c>
      <c r="D108" s="31"/>
      <c r="E108" s="31">
        <v>12</v>
      </c>
      <c r="F108" s="31">
        <v>89</v>
      </c>
      <c r="G108" s="31">
        <v>276</v>
      </c>
      <c r="H108" s="31"/>
      <c r="I108" s="32">
        <v>84</v>
      </c>
      <c r="J108" s="33">
        <v>15</v>
      </c>
      <c r="K108" s="34">
        <f t="shared" si="50"/>
        <v>1237.1775964343067</v>
      </c>
      <c r="L108" s="35">
        <f t="shared" si="51"/>
        <v>619.4081211286992</v>
      </c>
      <c r="M108" s="35">
        <f t="shared" si="52"/>
        <v>0</v>
      </c>
      <c r="N108" s="35">
        <f t="shared" si="53"/>
        <v>19.663749877101566</v>
      </c>
      <c r="O108" s="35">
        <f t="shared" si="54"/>
        <v>145.83947825516992</v>
      </c>
      <c r="P108" s="35">
        <f t="shared" si="55"/>
        <v>452.2662471733359</v>
      </c>
      <c r="Q108" s="35">
        <f t="shared" si="56"/>
        <v>137.64624913971093</v>
      </c>
      <c r="R108" s="35">
        <f t="shared" si="57"/>
        <v>24.579687346376954</v>
      </c>
      <c r="T108" s="60">
        <v>61026</v>
      </c>
    </row>
    <row r="109" spans="1:20" ht="13.5">
      <c r="A109" s="37" t="s">
        <v>100</v>
      </c>
      <c r="B109" s="31">
        <v>100</v>
      </c>
      <c r="C109" s="31"/>
      <c r="D109" s="31"/>
      <c r="E109" s="31"/>
      <c r="F109" s="31">
        <v>20</v>
      </c>
      <c r="G109" s="31">
        <v>80</v>
      </c>
      <c r="H109" s="31"/>
      <c r="I109" s="32">
        <v>25</v>
      </c>
      <c r="J109" s="33"/>
      <c r="K109" s="34">
        <f t="shared" si="50"/>
        <v>205.8714538642072</v>
      </c>
      <c r="L109" s="35">
        <f t="shared" si="51"/>
        <v>0</v>
      </c>
      <c r="M109" s="35">
        <f t="shared" si="52"/>
        <v>0</v>
      </c>
      <c r="N109" s="35">
        <f t="shared" si="53"/>
        <v>0</v>
      </c>
      <c r="O109" s="35">
        <f t="shared" si="54"/>
        <v>41.17429077284144</v>
      </c>
      <c r="P109" s="35">
        <f t="shared" si="55"/>
        <v>164.69716309136575</v>
      </c>
      <c r="Q109" s="35">
        <f t="shared" si="56"/>
        <v>51.4678634660518</v>
      </c>
      <c r="R109" s="35">
        <f t="shared" si="57"/>
        <v>0</v>
      </c>
      <c r="T109" s="60">
        <v>48574</v>
      </c>
    </row>
    <row r="110" spans="1:20" ht="13.5">
      <c r="A110" s="37" t="s">
        <v>101</v>
      </c>
      <c r="B110" s="31">
        <v>137</v>
      </c>
      <c r="C110" s="31"/>
      <c r="D110" s="31"/>
      <c r="E110" s="31"/>
      <c r="F110" s="31">
        <v>107</v>
      </c>
      <c r="G110" s="31">
        <v>30</v>
      </c>
      <c r="H110" s="31"/>
      <c r="I110" s="32"/>
      <c r="J110" s="33"/>
      <c r="K110" s="34">
        <f t="shared" si="50"/>
        <v>693.2847527959111</v>
      </c>
      <c r="L110" s="35">
        <f t="shared" si="51"/>
        <v>0</v>
      </c>
      <c r="M110" s="35">
        <f t="shared" si="52"/>
        <v>0</v>
      </c>
      <c r="N110" s="35">
        <f t="shared" si="53"/>
        <v>0</v>
      </c>
      <c r="O110" s="35">
        <f t="shared" si="54"/>
        <v>541.470573351551</v>
      </c>
      <c r="P110" s="35">
        <f t="shared" si="55"/>
        <v>151.8141794443601</v>
      </c>
      <c r="Q110" s="35">
        <f t="shared" si="56"/>
        <v>0</v>
      </c>
      <c r="R110" s="35">
        <f t="shared" si="57"/>
        <v>0</v>
      </c>
      <c r="T110" s="60">
        <v>19761</v>
      </c>
    </row>
    <row r="111" spans="1:20" ht="13.5">
      <c r="A111" s="37" t="s">
        <v>102</v>
      </c>
      <c r="B111" s="31">
        <v>350</v>
      </c>
      <c r="C111" s="31"/>
      <c r="D111" s="31"/>
      <c r="E111" s="31"/>
      <c r="F111" s="31">
        <v>40</v>
      </c>
      <c r="G111" s="31">
        <v>310</v>
      </c>
      <c r="H111" s="31"/>
      <c r="I111" s="32"/>
      <c r="J111" s="33"/>
      <c r="K111" s="34">
        <f t="shared" si="50"/>
        <v>1439.5590836178176</v>
      </c>
      <c r="L111" s="35">
        <f t="shared" si="51"/>
        <v>0</v>
      </c>
      <c r="M111" s="35">
        <f t="shared" si="52"/>
        <v>0</v>
      </c>
      <c r="N111" s="35">
        <f t="shared" si="53"/>
        <v>0</v>
      </c>
      <c r="O111" s="35">
        <f t="shared" si="54"/>
        <v>164.5210381277506</v>
      </c>
      <c r="P111" s="35">
        <f t="shared" si="55"/>
        <v>1275.038045490067</v>
      </c>
      <c r="Q111" s="35">
        <f t="shared" si="56"/>
        <v>0</v>
      </c>
      <c r="R111" s="35">
        <f t="shared" si="57"/>
        <v>0</v>
      </c>
      <c r="T111" s="60">
        <v>24313</v>
      </c>
    </row>
    <row r="112" spans="1:20" ht="13.5">
      <c r="A112" s="37" t="s">
        <v>103</v>
      </c>
      <c r="B112" s="31"/>
      <c r="C112" s="31"/>
      <c r="D112" s="31"/>
      <c r="E112" s="31"/>
      <c r="F112" s="31"/>
      <c r="G112" s="31"/>
      <c r="H112" s="31"/>
      <c r="I112" s="32">
        <v>10</v>
      </c>
      <c r="J112" s="33"/>
      <c r="K112" s="34">
        <f t="shared" si="50"/>
        <v>0</v>
      </c>
      <c r="L112" s="35">
        <f t="shared" si="51"/>
        <v>0</v>
      </c>
      <c r="M112" s="35">
        <f t="shared" si="52"/>
        <v>0</v>
      </c>
      <c r="N112" s="35">
        <f t="shared" si="53"/>
        <v>0</v>
      </c>
      <c r="O112" s="35">
        <f t="shared" si="54"/>
        <v>0</v>
      </c>
      <c r="P112" s="35">
        <f t="shared" si="55"/>
        <v>0</v>
      </c>
      <c r="Q112" s="35">
        <f t="shared" si="56"/>
        <v>50.561229649105066</v>
      </c>
      <c r="R112" s="35">
        <f t="shared" si="57"/>
        <v>0</v>
      </c>
      <c r="T112" s="60">
        <v>19778</v>
      </c>
    </row>
    <row r="113" spans="1:20" ht="13.5">
      <c r="A113" s="37" t="s">
        <v>104</v>
      </c>
      <c r="B113" s="31">
        <v>30</v>
      </c>
      <c r="C113" s="31"/>
      <c r="D113" s="31"/>
      <c r="E113" s="31"/>
      <c r="F113" s="31">
        <v>30</v>
      </c>
      <c r="G113" s="31"/>
      <c r="H113" s="31"/>
      <c r="I113" s="32"/>
      <c r="J113" s="33"/>
      <c r="K113" s="34">
        <f t="shared" si="50"/>
        <v>639.386189258312</v>
      </c>
      <c r="L113" s="35">
        <f t="shared" si="51"/>
        <v>0</v>
      </c>
      <c r="M113" s="35">
        <f t="shared" si="52"/>
        <v>0</v>
      </c>
      <c r="N113" s="35">
        <f t="shared" si="53"/>
        <v>0</v>
      </c>
      <c r="O113" s="35">
        <f t="shared" si="54"/>
        <v>639.386189258312</v>
      </c>
      <c r="P113" s="35">
        <f t="shared" si="55"/>
        <v>0</v>
      </c>
      <c r="Q113" s="35">
        <f t="shared" si="56"/>
        <v>0</v>
      </c>
      <c r="R113" s="35">
        <f t="shared" si="57"/>
        <v>0</v>
      </c>
      <c r="T113" s="60">
        <v>4692</v>
      </c>
    </row>
    <row r="114" spans="1:20" ht="13.5">
      <c r="A114" s="37" t="s">
        <v>105</v>
      </c>
      <c r="B114" s="31"/>
      <c r="C114" s="31"/>
      <c r="D114" s="31"/>
      <c r="E114" s="31"/>
      <c r="F114" s="31"/>
      <c r="G114" s="31"/>
      <c r="H114" s="31"/>
      <c r="I114" s="32">
        <v>8</v>
      </c>
      <c r="J114" s="33">
        <v>6</v>
      </c>
      <c r="K114" s="34">
        <f t="shared" si="50"/>
        <v>0</v>
      </c>
      <c r="L114" s="35">
        <f t="shared" si="51"/>
        <v>0</v>
      </c>
      <c r="M114" s="35">
        <f t="shared" si="52"/>
        <v>0</v>
      </c>
      <c r="N114" s="35">
        <f t="shared" si="53"/>
        <v>0</v>
      </c>
      <c r="O114" s="35">
        <f t="shared" si="54"/>
        <v>0</v>
      </c>
      <c r="P114" s="35">
        <f t="shared" si="55"/>
        <v>0</v>
      </c>
      <c r="Q114" s="35">
        <f t="shared" si="56"/>
        <v>72.76034561164165</v>
      </c>
      <c r="R114" s="35">
        <f t="shared" si="57"/>
        <v>54.570259208731244</v>
      </c>
      <c r="T114" s="60">
        <v>10995</v>
      </c>
    </row>
    <row r="115" spans="1:20" ht="13.5">
      <c r="A115" s="37" t="s">
        <v>106</v>
      </c>
      <c r="B115" s="31"/>
      <c r="C115" s="31"/>
      <c r="D115" s="31"/>
      <c r="E115" s="31"/>
      <c r="F115" s="31"/>
      <c r="G115" s="31"/>
      <c r="H115" s="31"/>
      <c r="I115" s="32">
        <v>19</v>
      </c>
      <c r="J115" s="33">
        <v>19</v>
      </c>
      <c r="K115" s="34">
        <f t="shared" si="50"/>
        <v>0</v>
      </c>
      <c r="L115" s="35">
        <f t="shared" si="51"/>
        <v>0</v>
      </c>
      <c r="M115" s="35">
        <f t="shared" si="52"/>
        <v>0</v>
      </c>
      <c r="N115" s="35">
        <f t="shared" si="53"/>
        <v>0</v>
      </c>
      <c r="O115" s="35">
        <f t="shared" si="54"/>
        <v>0</v>
      </c>
      <c r="P115" s="35">
        <f t="shared" si="55"/>
        <v>0</v>
      </c>
      <c r="Q115" s="35">
        <f t="shared" si="56"/>
        <v>132.08202989224887</v>
      </c>
      <c r="R115" s="35">
        <f t="shared" si="57"/>
        <v>132.08202989224887</v>
      </c>
      <c r="T115" s="60">
        <v>14385</v>
      </c>
    </row>
    <row r="116" spans="1:20" ht="14.25" thickBot="1">
      <c r="A116" s="37" t="s">
        <v>107</v>
      </c>
      <c r="B116" s="31">
        <v>99</v>
      </c>
      <c r="C116" s="31"/>
      <c r="D116" s="31"/>
      <c r="E116" s="31"/>
      <c r="F116" s="31">
        <v>44</v>
      </c>
      <c r="G116" s="31">
        <v>55</v>
      </c>
      <c r="H116" s="31"/>
      <c r="I116" s="32">
        <v>6</v>
      </c>
      <c r="J116" s="33"/>
      <c r="K116" s="34">
        <f t="shared" si="50"/>
        <v>1184.7774054571566</v>
      </c>
      <c r="L116" s="35">
        <f t="shared" si="51"/>
        <v>0</v>
      </c>
      <c r="M116" s="35">
        <f t="shared" si="52"/>
        <v>0</v>
      </c>
      <c r="N116" s="35">
        <f t="shared" si="53"/>
        <v>0</v>
      </c>
      <c r="O116" s="35">
        <f t="shared" si="54"/>
        <v>526.5677357587363</v>
      </c>
      <c r="P116" s="35">
        <f t="shared" si="55"/>
        <v>658.2096696984203</v>
      </c>
      <c r="Q116" s="35">
        <f t="shared" si="56"/>
        <v>71.80469123982766</v>
      </c>
      <c r="R116" s="35">
        <f t="shared" si="57"/>
        <v>0</v>
      </c>
      <c r="T116" s="60">
        <v>8356</v>
      </c>
    </row>
    <row r="117" spans="1:22" ht="14.25" thickBot="1">
      <c r="A117" s="40" t="s">
        <v>108</v>
      </c>
      <c r="B117" s="23">
        <f aca="true" t="shared" si="59" ref="B117:J117">SUM(B118:B128)</f>
        <v>2828</v>
      </c>
      <c r="C117" s="23">
        <f t="shared" si="59"/>
        <v>769</v>
      </c>
      <c r="D117" s="23">
        <f t="shared" si="59"/>
        <v>4</v>
      </c>
      <c r="E117" s="23">
        <f t="shared" si="59"/>
        <v>0</v>
      </c>
      <c r="F117" s="23">
        <f>SUM(F118:F128)</f>
        <v>717</v>
      </c>
      <c r="G117" s="23">
        <f t="shared" si="59"/>
        <v>1338</v>
      </c>
      <c r="H117" s="23">
        <f>SUM(H118:H128)</f>
        <v>149</v>
      </c>
      <c r="I117" s="24">
        <f t="shared" si="59"/>
        <v>239</v>
      </c>
      <c r="J117" s="25">
        <f t="shared" si="59"/>
        <v>4</v>
      </c>
      <c r="K117" s="41">
        <f t="shared" si="50"/>
        <v>1982.9194070874644</v>
      </c>
      <c r="L117" s="28">
        <f t="shared" si="51"/>
        <v>539.2026251945757</v>
      </c>
      <c r="M117" s="28">
        <f t="shared" si="52"/>
        <v>2.8046950595296525</v>
      </c>
      <c r="N117" s="28">
        <f t="shared" si="53"/>
        <v>0</v>
      </c>
      <c r="O117" s="28">
        <f t="shared" si="54"/>
        <v>502.7415894206902</v>
      </c>
      <c r="P117" s="28">
        <f t="shared" si="55"/>
        <v>938.1704974126689</v>
      </c>
      <c r="Q117" s="28">
        <f t="shared" si="56"/>
        <v>167.58052980689675</v>
      </c>
      <c r="R117" s="28">
        <f t="shared" si="57"/>
        <v>2.8046950595296525</v>
      </c>
      <c r="S117" s="29"/>
      <c r="T117" s="59">
        <v>142618</v>
      </c>
      <c r="U117" s="29"/>
      <c r="V117" s="29"/>
    </row>
    <row r="118" spans="1:20" ht="13.5">
      <c r="A118" s="37" t="s">
        <v>109</v>
      </c>
      <c r="B118" s="31">
        <v>831</v>
      </c>
      <c r="C118" s="31">
        <v>327</v>
      </c>
      <c r="D118" s="31"/>
      <c r="E118" s="31"/>
      <c r="F118" s="31">
        <v>259</v>
      </c>
      <c r="G118" s="31">
        <v>245</v>
      </c>
      <c r="H118" s="31">
        <v>149</v>
      </c>
      <c r="I118" s="32">
        <v>123</v>
      </c>
      <c r="J118" s="33"/>
      <c r="K118" s="34">
        <f t="shared" si="50"/>
        <v>1645.9030679950088</v>
      </c>
      <c r="L118" s="35">
        <f t="shared" si="51"/>
        <v>647.665828200202</v>
      </c>
      <c r="M118" s="35">
        <f t="shared" si="52"/>
        <v>0</v>
      </c>
      <c r="N118" s="35">
        <f t="shared" si="53"/>
        <v>0</v>
      </c>
      <c r="O118" s="35">
        <f t="shared" si="54"/>
        <v>512.9830260056646</v>
      </c>
      <c r="P118" s="35">
        <f t="shared" si="55"/>
        <v>485.25421378914217</v>
      </c>
      <c r="Q118" s="35">
        <f t="shared" si="56"/>
        <v>243.61742161658975</v>
      </c>
      <c r="R118" s="35">
        <f t="shared" si="57"/>
        <v>0</v>
      </c>
      <c r="T118" s="60">
        <v>50489</v>
      </c>
    </row>
    <row r="119" spans="1:20" ht="13.5">
      <c r="A119" s="37" t="s">
        <v>110</v>
      </c>
      <c r="B119" s="31">
        <v>1469</v>
      </c>
      <c r="C119" s="31">
        <v>171</v>
      </c>
      <c r="D119" s="31"/>
      <c r="E119" s="31"/>
      <c r="F119" s="31">
        <v>336</v>
      </c>
      <c r="G119" s="31">
        <v>962</v>
      </c>
      <c r="H119" s="31"/>
      <c r="I119" s="32">
        <v>47</v>
      </c>
      <c r="J119" s="33">
        <v>4</v>
      </c>
      <c r="K119" s="34">
        <f t="shared" si="50"/>
        <v>4978.142261682877</v>
      </c>
      <c r="L119" s="35">
        <f t="shared" si="51"/>
        <v>579.4842251516486</v>
      </c>
      <c r="M119" s="35">
        <f t="shared" si="52"/>
        <v>0</v>
      </c>
      <c r="N119" s="35">
        <f t="shared" si="53"/>
        <v>0</v>
      </c>
      <c r="O119" s="35">
        <f t="shared" si="54"/>
        <v>1138.635670473415</v>
      </c>
      <c r="P119" s="35">
        <f t="shared" si="55"/>
        <v>3260.022366057813</v>
      </c>
      <c r="Q119" s="35">
        <f t="shared" si="56"/>
        <v>159.27344200074555</v>
      </c>
      <c r="R119" s="35">
        <f t="shared" si="57"/>
        <v>13.55518655325494</v>
      </c>
      <c r="T119" s="60">
        <v>29509</v>
      </c>
    </row>
    <row r="120" spans="1:20" ht="13.5">
      <c r="A120" s="37" t="s">
        <v>111</v>
      </c>
      <c r="B120" s="31"/>
      <c r="C120" s="31"/>
      <c r="D120" s="31"/>
      <c r="E120" s="31"/>
      <c r="F120" s="31"/>
      <c r="G120" s="31"/>
      <c r="H120" s="31"/>
      <c r="I120" s="32"/>
      <c r="J120" s="33"/>
      <c r="K120" s="34">
        <f t="shared" si="50"/>
        <v>0</v>
      </c>
      <c r="L120" s="35">
        <f t="shared" si="51"/>
        <v>0</v>
      </c>
      <c r="M120" s="35">
        <f t="shared" si="52"/>
        <v>0</v>
      </c>
      <c r="N120" s="35">
        <f t="shared" si="53"/>
        <v>0</v>
      </c>
      <c r="O120" s="35">
        <f t="shared" si="54"/>
        <v>0</v>
      </c>
      <c r="P120" s="35">
        <f t="shared" si="55"/>
        <v>0</v>
      </c>
      <c r="Q120" s="35">
        <f t="shared" si="56"/>
        <v>0</v>
      </c>
      <c r="R120" s="35">
        <f t="shared" si="57"/>
        <v>0</v>
      </c>
      <c r="T120" s="60">
        <v>5473</v>
      </c>
    </row>
    <row r="121" spans="1:20" ht="13.5">
      <c r="A121" s="37" t="s">
        <v>112</v>
      </c>
      <c r="B121" s="31">
        <v>51</v>
      </c>
      <c r="C121" s="31"/>
      <c r="D121" s="31">
        <v>4</v>
      </c>
      <c r="E121" s="31"/>
      <c r="F121" s="31">
        <v>12</v>
      </c>
      <c r="G121" s="31">
        <v>35</v>
      </c>
      <c r="H121" s="31"/>
      <c r="I121" s="32">
        <v>19</v>
      </c>
      <c r="J121" s="33"/>
      <c r="K121" s="34">
        <f t="shared" si="50"/>
        <v>873.1381612737545</v>
      </c>
      <c r="L121" s="35">
        <f t="shared" si="51"/>
        <v>0</v>
      </c>
      <c r="M121" s="35">
        <f t="shared" si="52"/>
        <v>68.48142441362779</v>
      </c>
      <c r="N121" s="35">
        <f t="shared" si="53"/>
        <v>0</v>
      </c>
      <c r="O121" s="35">
        <f t="shared" si="54"/>
        <v>205.4442732408834</v>
      </c>
      <c r="P121" s="35">
        <f t="shared" si="55"/>
        <v>599.2124636192433</v>
      </c>
      <c r="Q121" s="35">
        <f t="shared" si="56"/>
        <v>325.28676596473207</v>
      </c>
      <c r="R121" s="35">
        <f t="shared" si="57"/>
        <v>0</v>
      </c>
      <c r="T121" s="60">
        <v>5841</v>
      </c>
    </row>
    <row r="122" spans="1:20" ht="13.5">
      <c r="A122" s="37" t="s">
        <v>113</v>
      </c>
      <c r="B122" s="31">
        <v>109</v>
      </c>
      <c r="C122" s="31"/>
      <c r="D122" s="31"/>
      <c r="E122" s="31"/>
      <c r="F122" s="31">
        <v>38</v>
      </c>
      <c r="G122" s="31">
        <v>71</v>
      </c>
      <c r="H122" s="31"/>
      <c r="I122" s="32"/>
      <c r="J122" s="33"/>
      <c r="K122" s="34">
        <f t="shared" si="50"/>
        <v>1095.9179569676253</v>
      </c>
      <c r="L122" s="35">
        <f t="shared" si="51"/>
        <v>0</v>
      </c>
      <c r="M122" s="35">
        <f t="shared" si="52"/>
        <v>0</v>
      </c>
      <c r="N122" s="35">
        <f t="shared" si="53"/>
        <v>0</v>
      </c>
      <c r="O122" s="35">
        <f t="shared" si="54"/>
        <v>382.0631409611904</v>
      </c>
      <c r="P122" s="35">
        <f t="shared" si="55"/>
        <v>713.8548160064348</v>
      </c>
      <c r="Q122" s="35">
        <f t="shared" si="56"/>
        <v>0</v>
      </c>
      <c r="R122" s="35">
        <f t="shared" si="57"/>
        <v>0</v>
      </c>
      <c r="T122" s="60">
        <v>9946</v>
      </c>
    </row>
    <row r="123" spans="1:20" ht="13.5">
      <c r="A123" s="37" t="s">
        <v>114</v>
      </c>
      <c r="B123" s="31">
        <v>296</v>
      </c>
      <c r="C123" s="31">
        <v>271</v>
      </c>
      <c r="D123" s="31"/>
      <c r="E123" s="31"/>
      <c r="F123" s="31"/>
      <c r="G123" s="31">
        <v>25</v>
      </c>
      <c r="H123" s="31"/>
      <c r="I123" s="32"/>
      <c r="J123" s="33"/>
      <c r="K123" s="34">
        <f t="shared" si="50"/>
        <v>6318.03628601921</v>
      </c>
      <c r="L123" s="35">
        <f t="shared" si="51"/>
        <v>5784.418356456777</v>
      </c>
      <c r="M123" s="35">
        <f t="shared" si="52"/>
        <v>0</v>
      </c>
      <c r="N123" s="35">
        <f t="shared" si="53"/>
        <v>0</v>
      </c>
      <c r="O123" s="35">
        <f t="shared" si="54"/>
        <v>0</v>
      </c>
      <c r="P123" s="35">
        <f t="shared" si="55"/>
        <v>533.6179295624333</v>
      </c>
      <c r="Q123" s="35">
        <f t="shared" si="56"/>
        <v>0</v>
      </c>
      <c r="R123" s="35">
        <f t="shared" si="57"/>
        <v>0</v>
      </c>
      <c r="T123" s="60">
        <v>4685</v>
      </c>
    </row>
    <row r="124" spans="1:20" ht="13.5">
      <c r="A124" s="37" t="s">
        <v>115</v>
      </c>
      <c r="B124" s="31"/>
      <c r="C124" s="31"/>
      <c r="D124" s="31"/>
      <c r="E124" s="31"/>
      <c r="F124" s="31"/>
      <c r="G124" s="31"/>
      <c r="H124" s="31"/>
      <c r="I124" s="32"/>
      <c r="J124" s="33"/>
      <c r="K124" s="34">
        <f t="shared" si="50"/>
        <v>0</v>
      </c>
      <c r="L124" s="35">
        <f t="shared" si="51"/>
        <v>0</v>
      </c>
      <c r="M124" s="35">
        <f t="shared" si="52"/>
        <v>0</v>
      </c>
      <c r="N124" s="35">
        <f t="shared" si="53"/>
        <v>0</v>
      </c>
      <c r="O124" s="35">
        <f t="shared" si="54"/>
        <v>0</v>
      </c>
      <c r="P124" s="35">
        <f t="shared" si="55"/>
        <v>0</v>
      </c>
      <c r="Q124" s="35">
        <f t="shared" si="56"/>
        <v>0</v>
      </c>
      <c r="R124" s="35">
        <f t="shared" si="57"/>
        <v>0</v>
      </c>
      <c r="T124" s="60">
        <v>5753</v>
      </c>
    </row>
    <row r="125" spans="1:20" ht="13.5">
      <c r="A125" s="37" t="s">
        <v>116</v>
      </c>
      <c r="B125" s="31"/>
      <c r="C125" s="31"/>
      <c r="D125" s="31"/>
      <c r="E125" s="31"/>
      <c r="F125" s="31"/>
      <c r="G125" s="31"/>
      <c r="H125" s="31"/>
      <c r="I125" s="32">
        <v>40</v>
      </c>
      <c r="J125" s="33"/>
      <c r="K125" s="34">
        <f t="shared" si="50"/>
        <v>0</v>
      </c>
      <c r="L125" s="35">
        <f t="shared" si="51"/>
        <v>0</v>
      </c>
      <c r="M125" s="35">
        <f t="shared" si="52"/>
        <v>0</v>
      </c>
      <c r="N125" s="35">
        <f t="shared" si="53"/>
        <v>0</v>
      </c>
      <c r="O125" s="35">
        <f t="shared" si="54"/>
        <v>0</v>
      </c>
      <c r="P125" s="35">
        <f t="shared" si="55"/>
        <v>0</v>
      </c>
      <c r="Q125" s="35">
        <f t="shared" si="56"/>
        <v>319.31028977408795</v>
      </c>
      <c r="R125" s="35">
        <f t="shared" si="57"/>
        <v>0</v>
      </c>
      <c r="T125" s="60">
        <v>12527</v>
      </c>
    </row>
    <row r="126" spans="1:20" ht="13.5">
      <c r="A126" s="37" t="s">
        <v>117</v>
      </c>
      <c r="B126" s="31"/>
      <c r="C126" s="31"/>
      <c r="D126" s="31"/>
      <c r="E126" s="31"/>
      <c r="F126" s="31"/>
      <c r="G126" s="31"/>
      <c r="H126" s="31"/>
      <c r="I126" s="32">
        <v>10</v>
      </c>
      <c r="J126" s="33"/>
      <c r="K126" s="34">
        <f t="shared" si="50"/>
        <v>0</v>
      </c>
      <c r="L126" s="35">
        <f t="shared" si="51"/>
        <v>0</v>
      </c>
      <c r="M126" s="35">
        <f t="shared" si="52"/>
        <v>0</v>
      </c>
      <c r="N126" s="35">
        <f t="shared" si="53"/>
        <v>0</v>
      </c>
      <c r="O126" s="35">
        <f t="shared" si="54"/>
        <v>0</v>
      </c>
      <c r="P126" s="35">
        <f t="shared" si="55"/>
        <v>0</v>
      </c>
      <c r="Q126" s="35">
        <f t="shared" si="56"/>
        <v>180.01800180018</v>
      </c>
      <c r="R126" s="35">
        <f t="shared" si="57"/>
        <v>0</v>
      </c>
      <c r="T126" s="60">
        <v>5555</v>
      </c>
    </row>
    <row r="127" spans="1:20" ht="13.5">
      <c r="A127" s="37" t="s">
        <v>118</v>
      </c>
      <c r="B127" s="31">
        <v>72</v>
      </c>
      <c r="C127" s="31"/>
      <c r="D127" s="31"/>
      <c r="E127" s="31"/>
      <c r="F127" s="31">
        <v>72</v>
      </c>
      <c r="G127" s="31"/>
      <c r="H127" s="31"/>
      <c r="I127" s="32"/>
      <c r="J127" s="33"/>
      <c r="K127" s="34">
        <f t="shared" si="50"/>
        <v>1294.2656839834622</v>
      </c>
      <c r="L127" s="35">
        <f t="shared" si="51"/>
        <v>0</v>
      </c>
      <c r="M127" s="35">
        <f t="shared" si="52"/>
        <v>0</v>
      </c>
      <c r="N127" s="35">
        <f t="shared" si="53"/>
        <v>0</v>
      </c>
      <c r="O127" s="35">
        <f t="shared" si="54"/>
        <v>1294.2656839834622</v>
      </c>
      <c r="P127" s="35">
        <f t="shared" si="55"/>
        <v>0</v>
      </c>
      <c r="Q127" s="35">
        <f t="shared" si="56"/>
        <v>0</v>
      </c>
      <c r="R127" s="35">
        <f t="shared" si="57"/>
        <v>0</v>
      </c>
      <c r="T127" s="60">
        <v>5563</v>
      </c>
    </row>
    <row r="128" spans="1:20" ht="14.25" thickBot="1">
      <c r="A128" s="42" t="s">
        <v>119</v>
      </c>
      <c r="B128" s="43"/>
      <c r="C128" s="43"/>
      <c r="D128" s="43"/>
      <c r="E128" s="43"/>
      <c r="F128" s="43"/>
      <c r="G128" s="43"/>
      <c r="H128" s="43"/>
      <c r="I128" s="44"/>
      <c r="J128" s="45"/>
      <c r="K128" s="46">
        <f t="shared" si="50"/>
        <v>0</v>
      </c>
      <c r="L128" s="47">
        <f t="shared" si="51"/>
        <v>0</v>
      </c>
      <c r="M128" s="47">
        <f t="shared" si="52"/>
        <v>0</v>
      </c>
      <c r="N128" s="47">
        <f t="shared" si="53"/>
        <v>0</v>
      </c>
      <c r="O128" s="47">
        <f t="shared" si="54"/>
        <v>0</v>
      </c>
      <c r="P128" s="47">
        <f t="shared" si="55"/>
        <v>0</v>
      </c>
      <c r="Q128" s="47">
        <f t="shared" si="56"/>
        <v>0</v>
      </c>
      <c r="R128" s="47">
        <f t="shared" si="57"/>
        <v>0</v>
      </c>
      <c r="T128" s="61">
        <v>7277</v>
      </c>
    </row>
    <row r="129" spans="1:20" ht="13.5">
      <c r="A129" s="54" t="s">
        <v>129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T129" s="58"/>
    </row>
    <row r="130" spans="1:15" ht="13.5">
      <c r="A130" s="55" t="s">
        <v>130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13.5">
      <c r="A131" s="55" t="s">
        <v>120</v>
      </c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56"/>
    </row>
    <row r="132" ht="13.5">
      <c r="A132" s="57"/>
    </row>
  </sheetData>
  <mergeCells count="15">
    <mergeCell ref="A1:R1"/>
    <mergeCell ref="B3:I3"/>
    <mergeCell ref="K3:R3"/>
    <mergeCell ref="B5:B6"/>
    <mergeCell ref="H5:H6"/>
    <mergeCell ref="I5:I6"/>
    <mergeCell ref="J5:J6"/>
    <mergeCell ref="K5:K6"/>
    <mergeCell ref="B70:I70"/>
    <mergeCell ref="K70:R70"/>
    <mergeCell ref="B72:B73"/>
    <mergeCell ref="H72:H73"/>
    <mergeCell ref="I72:I73"/>
    <mergeCell ref="J72:J73"/>
    <mergeCell ref="K72:K73"/>
  </mergeCells>
  <printOptions/>
  <pageMargins left="0.75" right="0.59" top="0.55" bottom="1" header="0.512" footer="0.512"/>
  <pageSetup horizontalDpi="600" verticalDpi="600" orientation="portrait" paperSize="9" scale="82" r:id="rId1"/>
  <rowBreaks count="1" manualBreakCount="1">
    <brk id="68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健康福祉政策課</dc:creator>
  <cp:keywords/>
  <dc:description/>
  <cp:lastModifiedBy>千葉県</cp:lastModifiedBy>
  <cp:lastPrinted>2005-12-22T05:20:27Z</cp:lastPrinted>
  <dcterms:created xsi:type="dcterms:W3CDTF">2002-12-13T06:33:39Z</dcterms:created>
  <dcterms:modified xsi:type="dcterms:W3CDTF">2005-12-22T07:10:07Z</dcterms:modified>
  <cp:category/>
  <cp:version/>
  <cp:contentType/>
  <cp:contentStatus/>
</cp:coreProperties>
</file>