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PCV002FST04.dpc.pref.chiba.lg.jp\13050_高齢者福祉課$\02_室班フォルダ\介護事業者指導班\Ｒ03\16 指定要綱等改正\★編集用\1.様式(見え消し)\"/>
    </mc:Choice>
  </mc:AlternateContent>
  <bookViews>
    <workbookView xWindow="0" yWindow="0" windowWidth="20490" windowHeight="7680" tabRatio="665"/>
  </bookViews>
  <sheets>
    <sheet name="福祉用具（１枚版）" sheetId="1" r:id="rId1"/>
    <sheet name="福祉用具（100名）" sheetId="9" r:id="rId2"/>
    <sheet name="【記載例】福祉用具" sheetId="10" r:id="rId3"/>
    <sheet name="記入方法" sheetId="5" r:id="rId4"/>
    <sheet name="プルダウン・リスト" sheetId="2" state="hidden" r:id="rId5"/>
  </sheets>
  <definedNames>
    <definedName name="_xlnm.Print_Area" localSheetId="2">【記載例】福祉用具!$A$1:$BD$50</definedName>
    <definedName name="_xlnm.Print_Area" localSheetId="3">記入方法!$A$1:$O$74</definedName>
    <definedName name="_xlnm.Print_Area" localSheetId="1">'福祉用具（100名）'!$A$1:$BD$132</definedName>
    <definedName name="_xlnm.Print_Area" localSheetId="0">'福祉用具（１枚版）'!$A$1:$BD$50</definedName>
    <definedName name="_xlnm.Print_Titles" localSheetId="2">【記載例】福祉用具!$1:$12</definedName>
    <definedName name="_xlnm.Print_Titles" localSheetId="1">'福祉用具（100名）'!$1:$12</definedName>
    <definedName name="_xlnm.Print_Titles" localSheetId="0">'福祉用具（１枚版）'!$1:$12</definedName>
    <definedName name="管理者">プルダウン・リスト!$C$16:$C$28</definedName>
    <definedName name="職種">プルダウン・リスト!$C$15:$K$15</definedName>
    <definedName name="福祉用具専門相談員">プルダウン・リスト!$D$16:$D$28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7" i="10"/>
  <c r="G36" i="10"/>
  <c r="G35" i="10"/>
  <c r="E38" i="10"/>
  <c r="E37" i="10"/>
  <c r="E36" i="10"/>
  <c r="E35" i="10"/>
  <c r="H126" i="9" l="1"/>
  <c r="C126" i="9"/>
  <c r="L121" i="9"/>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AW24" i="10"/>
  <c r="AW14" i="10"/>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R10" i="1"/>
  <c r="AR11" i="1" s="1"/>
  <c r="AR12" i="1" s="1"/>
  <c r="AS10" i="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<sst xmlns="http://schemas.openxmlformats.org/spreadsheetml/2006/main" count="368" uniqueCount="152">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</sst>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tabSelected="1" view="pageBreakPreview" zoomScale="50" zoomScaleNormal="55" zoomScaleSheetLayoutView="5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3</v>
      </c>
      <c r="V2" s="159"/>
      <c r="W2" s="39" t="s">
        <v>16</v>
      </c>
      <c r="X2" s="160">
        <f>IF(U2=0,"",YEAR(DATE(2018+U2,1,1)))</f>
        <v>2021</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5</v>
      </c>
      <c r="Q11" s="89">
        <f>WEEKDAY(DATE($X$2,$AB$2,2))</f>
        <v>6</v>
      </c>
      <c r="R11" s="89">
        <f>WEEKDAY(DATE($X$2,$AB$2,3))</f>
        <v>7</v>
      </c>
      <c r="S11" s="89">
        <f>WEEKDAY(DATE($X$2,$AB$2,4))</f>
        <v>1</v>
      </c>
      <c r="T11" s="89">
        <f>WEEKDAY(DATE($X$2,$AB$2,5))</f>
        <v>2</v>
      </c>
      <c r="U11" s="89">
        <f>WEEKDAY(DATE($X$2,$AB$2,6))</f>
        <v>3</v>
      </c>
      <c r="V11" s="90">
        <f>WEEKDAY(DATE($X$2,$AB$2,7))</f>
        <v>4</v>
      </c>
      <c r="W11" s="88">
        <f>WEEKDAY(DATE($X$2,$AB$2,8))</f>
        <v>5</v>
      </c>
      <c r="X11" s="89">
        <f>WEEKDAY(DATE($X$2,$AB$2,9))</f>
        <v>6</v>
      </c>
      <c r="Y11" s="89">
        <f>WEEKDAY(DATE($X$2,$AB$2,10))</f>
        <v>7</v>
      </c>
      <c r="Z11" s="89">
        <f>WEEKDAY(DATE($X$2,$AB$2,11))</f>
        <v>1</v>
      </c>
      <c r="AA11" s="89">
        <f>WEEKDAY(DATE($X$2,$AB$2,12))</f>
        <v>2</v>
      </c>
      <c r="AB11" s="89">
        <f>WEEKDAY(DATE($X$2,$AB$2,13))</f>
        <v>3</v>
      </c>
      <c r="AC11" s="90">
        <f>WEEKDAY(DATE($X$2,$AB$2,14))</f>
        <v>4</v>
      </c>
      <c r="AD11" s="88">
        <f>WEEKDAY(DATE($X$2,$AB$2,15))</f>
        <v>5</v>
      </c>
      <c r="AE11" s="89">
        <f>WEEKDAY(DATE($X$2,$AB$2,16))</f>
        <v>6</v>
      </c>
      <c r="AF11" s="89">
        <f>WEEKDAY(DATE($X$2,$AB$2,17))</f>
        <v>7</v>
      </c>
      <c r="AG11" s="89">
        <f>WEEKDAY(DATE($X$2,$AB$2,18))</f>
        <v>1</v>
      </c>
      <c r="AH11" s="89">
        <f>WEEKDAY(DATE($X$2,$AB$2,19))</f>
        <v>2</v>
      </c>
      <c r="AI11" s="89">
        <f>WEEKDAY(DATE($X$2,$AB$2,20))</f>
        <v>3</v>
      </c>
      <c r="AJ11" s="90">
        <f>WEEKDAY(DATE($X$2,$AB$2,21))</f>
        <v>4</v>
      </c>
      <c r="AK11" s="88">
        <f>WEEKDAY(DATE($X$2,$AB$2,22))</f>
        <v>5</v>
      </c>
      <c r="AL11" s="89">
        <f>WEEKDAY(DATE($X$2,$AB$2,23))</f>
        <v>6</v>
      </c>
      <c r="AM11" s="89">
        <f>WEEKDAY(DATE($X$2,$AB$2,24))</f>
        <v>7</v>
      </c>
      <c r="AN11" s="89">
        <f>WEEKDAY(DATE($X$2,$AB$2,25))</f>
        <v>1</v>
      </c>
      <c r="AO11" s="89">
        <f>WEEKDAY(DATE($X$2,$AB$2,26))</f>
        <v>2</v>
      </c>
      <c r="AP11" s="89">
        <f>WEEKDAY(DATE($X$2,$AB$2,27))</f>
        <v>3</v>
      </c>
      <c r="AQ11" s="90">
        <f>WEEKDAY(DATE($X$2,$AB$2,28))</f>
        <v>4</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木</v>
      </c>
      <c r="Q12" s="92" t="str">
        <f t="shared" ref="Q12:V12" si="0">IF(Q11=1,"日",IF(Q11=2,"月",IF(Q11=3,"火",IF(Q11=4,"水",IF(Q11=5,"木",IF(Q11=6,"金","土"))))))</f>
        <v>金</v>
      </c>
      <c r="R12" s="92" t="str">
        <f t="shared" si="0"/>
        <v>土</v>
      </c>
      <c r="S12" s="92" t="str">
        <f t="shared" si="0"/>
        <v>日</v>
      </c>
      <c r="T12" s="92" t="str">
        <f t="shared" si="0"/>
        <v>月</v>
      </c>
      <c r="U12" s="92" t="str">
        <f t="shared" si="0"/>
        <v>火</v>
      </c>
      <c r="V12" s="93" t="str">
        <f t="shared" si="0"/>
        <v>水</v>
      </c>
      <c r="W12" s="91" t="str">
        <f t="shared" ref="W12" si="1">IF(W11=1,"日",IF(W11=2,"月",IF(W11=3,"火",IF(W11=4,"水",IF(W11=5,"木",IF(W11=6,"金","土"))))))</f>
        <v>木</v>
      </c>
      <c r="X12" s="92" t="str">
        <f t="shared" ref="X12" si="2">IF(X11=1,"日",IF(X11=2,"月",IF(X11=3,"火",IF(X11=4,"水",IF(X11=5,"木",IF(X11=6,"金","土"))))))</f>
        <v>金</v>
      </c>
      <c r="Y12" s="92" t="str">
        <f t="shared" ref="Y12" si="3">IF(Y11=1,"日",IF(Y11=2,"月",IF(Y11=3,"火",IF(Y11=4,"水",IF(Y11=5,"木",IF(Y11=6,"金","土"))))))</f>
        <v>土</v>
      </c>
      <c r="Z12" s="92" t="str">
        <f t="shared" ref="Z12" si="4">IF(Z11=1,"日",IF(Z11=2,"月",IF(Z11=3,"火",IF(Z11=4,"水",IF(Z11=5,"木",IF(Z11=6,"金","土"))))))</f>
        <v>日</v>
      </c>
      <c r="AA12" s="92" t="str">
        <f t="shared" ref="AA12" si="5">IF(AA11=1,"日",IF(AA11=2,"月",IF(AA11=3,"火",IF(AA11=4,"水",IF(AA11=5,"木",IF(AA11=6,"金","土"))))))</f>
        <v>月</v>
      </c>
      <c r="AB12" s="92" t="str">
        <f t="shared" ref="AB12" si="6">IF(AB11=1,"日",IF(AB11=2,"月",IF(AB11=3,"火",IF(AB11=4,"水",IF(AB11=5,"木",IF(AB11=6,"金","土"))))))</f>
        <v>火</v>
      </c>
      <c r="AC12" s="93" t="str">
        <f t="shared" ref="AC12" si="7">IF(AC11=1,"日",IF(AC11=2,"月",IF(AC11=3,"火",IF(AC11=4,"水",IF(AC11=5,"木",IF(AC11=6,"金","土"))))))</f>
        <v>水</v>
      </c>
      <c r="AD12" s="91" t="str">
        <f t="shared" ref="AD12" si="8">IF(AD11=1,"日",IF(AD11=2,"月",IF(AD11=3,"火",IF(AD11=4,"水",IF(AD11=5,"木",IF(AD11=6,"金","土"))))))</f>
        <v>木</v>
      </c>
      <c r="AE12" s="92" t="str">
        <f t="shared" ref="AE12" si="9">IF(AE11=1,"日",IF(AE11=2,"月",IF(AE11=3,"火",IF(AE11=4,"水",IF(AE11=5,"木",IF(AE11=6,"金","土"))))))</f>
        <v>金</v>
      </c>
      <c r="AF12" s="92" t="str">
        <f t="shared" ref="AF12" si="10">IF(AF11=1,"日",IF(AF11=2,"月",IF(AF11=3,"火",IF(AF11=4,"水",IF(AF11=5,"木",IF(AF11=6,"金","土"))))))</f>
        <v>土</v>
      </c>
      <c r="AG12" s="92" t="str">
        <f t="shared" ref="AG12" si="11">IF(AG11=1,"日",IF(AG11=2,"月",IF(AG11=3,"火",IF(AG11=4,"水",IF(AG11=5,"木",IF(AG11=6,"金","土"))))))</f>
        <v>日</v>
      </c>
      <c r="AH12" s="92" t="str">
        <f t="shared" ref="AH12" si="12">IF(AH11=1,"日",IF(AH11=2,"月",IF(AH11=3,"火",IF(AH11=4,"水",IF(AH11=5,"木",IF(AH11=6,"金","土"))))))</f>
        <v>月</v>
      </c>
      <c r="AI12" s="92" t="str">
        <f t="shared" ref="AI12" si="13">IF(AI11=1,"日",IF(AI11=2,"月",IF(AI11=3,"火",IF(AI11=4,"水",IF(AI11=5,"木",IF(AI11=6,"金","土"))))))</f>
        <v>火</v>
      </c>
      <c r="AJ12" s="93" t="str">
        <f t="shared" ref="AJ12" si="14">IF(AJ11=1,"日",IF(AJ11=2,"月",IF(AJ11=3,"火",IF(AJ11=4,"水",IF(AJ11=5,"木",IF(AJ11=6,"金","土"))))))</f>
        <v>水</v>
      </c>
      <c r="AK12" s="91" t="str">
        <f t="shared" ref="AK12" si="15">IF(AK11=1,"日",IF(AK11=2,"月",IF(AK11=3,"火",IF(AK11=4,"水",IF(AK11=5,"木",IF(AK11=6,"金","土"))))))</f>
        <v>木</v>
      </c>
      <c r="AL12" s="92" t="str">
        <f t="shared" ref="AL12" si="16">IF(AL11=1,"日",IF(AL11=2,"月",IF(AL11=3,"火",IF(AL11=4,"水",IF(AL11=5,"木",IF(AL11=6,"金","土"))))))</f>
        <v>金</v>
      </c>
      <c r="AM12" s="92" t="str">
        <f t="shared" ref="AM12" si="17">IF(AM11=1,"日",IF(AM11=2,"月",IF(AM11=3,"火",IF(AM11=4,"水",IF(AM11=5,"木",IF(AM11=6,"金","土"))))))</f>
        <v>土</v>
      </c>
      <c r="AN12" s="92" t="str">
        <f t="shared" ref="AN12" si="18">IF(AN11=1,"日",IF(AN11=2,"月",IF(AN11=3,"火",IF(AN11=4,"水",IF(AN11=5,"木",IF(AN11=6,"金","土"))))))</f>
        <v>日</v>
      </c>
      <c r="AO12" s="92" t="str">
        <f t="shared" ref="AO12" si="19">IF(AO11=1,"日",IF(AO11=2,"月",IF(AO11=3,"火",IF(AO11=4,"水",IF(AO11=5,"木",IF(AO11=6,"金","土"))))))</f>
        <v>月</v>
      </c>
      <c r="AP12" s="92" t="str">
        <f t="shared" ref="AP12" si="20">IF(AP11=1,"日",IF(AP11=2,"月",IF(AP11=3,"火",IF(AP11=4,"水",IF(AP11=5,"木",IF(AP11=6,"金","土"))))))</f>
        <v>火</v>
      </c>
      <c r="AQ12" s="93" t="str">
        <f t="shared" ref="AQ12" si="21">IF(AQ11=1,"日",IF(AQ11=2,"月",IF(AQ11=3,"火",IF(AQ11=4,"水",IF(AQ11=5,"木",IF(AQ11=6,"金","土"))))))</f>
        <v>水</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50000000000003" customHeight="1" x14ac:dyDescent="0.4">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50000000000003" customHeight="1" x14ac:dyDescent="0.4">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50000000000003" customHeight="1" x14ac:dyDescent="0.4">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50000000000003" customHeight="1" x14ac:dyDescent="0.4">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50000000000003" customHeight="1" x14ac:dyDescent="0.4">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50000000000003" customHeight="1" x14ac:dyDescent="0.4">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50000000000003" customHeight="1" x14ac:dyDescent="0.4">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50000000000003" customHeight="1" x14ac:dyDescent="0.4">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50000000000003" customHeight="1" x14ac:dyDescent="0.4">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50000000000003" customHeight="1" x14ac:dyDescent="0.4">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50000000000003" customHeight="1" x14ac:dyDescent="0.4">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50000000000003" customHeight="1" x14ac:dyDescent="0.4">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50000000000003" customHeight="1" x14ac:dyDescent="0.4">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50000000000003" customHeight="1" x14ac:dyDescent="0.4">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50000000000003" customHeight="1" x14ac:dyDescent="0.4">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50000000000003" customHeight="1" x14ac:dyDescent="0.4">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50000000000003" customHeight="1" thickBot="1" x14ac:dyDescent="0.45">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50" zoomScaleNormal="5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3</v>
      </c>
      <c r="V2" s="159"/>
      <c r="W2" s="39" t="s">
        <v>16</v>
      </c>
      <c r="X2" s="160">
        <f>IF(U2=0,"",YEAR(DATE(2018+U2,1,1)))</f>
        <v>2021</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5</v>
      </c>
      <c r="Q11" s="89">
        <f>WEEKDAY(DATE($X$2,$AB$2,2))</f>
        <v>6</v>
      </c>
      <c r="R11" s="89">
        <f>WEEKDAY(DATE($X$2,$AB$2,3))</f>
        <v>7</v>
      </c>
      <c r="S11" s="89">
        <f>WEEKDAY(DATE($X$2,$AB$2,4))</f>
        <v>1</v>
      </c>
      <c r="T11" s="89">
        <f>WEEKDAY(DATE($X$2,$AB$2,5))</f>
        <v>2</v>
      </c>
      <c r="U11" s="89">
        <f>WEEKDAY(DATE($X$2,$AB$2,6))</f>
        <v>3</v>
      </c>
      <c r="V11" s="90">
        <f>WEEKDAY(DATE($X$2,$AB$2,7))</f>
        <v>4</v>
      </c>
      <c r="W11" s="88">
        <f>WEEKDAY(DATE($X$2,$AB$2,8))</f>
        <v>5</v>
      </c>
      <c r="X11" s="89">
        <f>WEEKDAY(DATE($X$2,$AB$2,9))</f>
        <v>6</v>
      </c>
      <c r="Y11" s="89">
        <f>WEEKDAY(DATE($X$2,$AB$2,10))</f>
        <v>7</v>
      </c>
      <c r="Z11" s="89">
        <f>WEEKDAY(DATE($X$2,$AB$2,11))</f>
        <v>1</v>
      </c>
      <c r="AA11" s="89">
        <f>WEEKDAY(DATE($X$2,$AB$2,12))</f>
        <v>2</v>
      </c>
      <c r="AB11" s="89">
        <f>WEEKDAY(DATE($X$2,$AB$2,13))</f>
        <v>3</v>
      </c>
      <c r="AC11" s="90">
        <f>WEEKDAY(DATE($X$2,$AB$2,14))</f>
        <v>4</v>
      </c>
      <c r="AD11" s="88">
        <f>WEEKDAY(DATE($X$2,$AB$2,15))</f>
        <v>5</v>
      </c>
      <c r="AE11" s="89">
        <f>WEEKDAY(DATE($X$2,$AB$2,16))</f>
        <v>6</v>
      </c>
      <c r="AF11" s="89">
        <f>WEEKDAY(DATE($X$2,$AB$2,17))</f>
        <v>7</v>
      </c>
      <c r="AG11" s="89">
        <f>WEEKDAY(DATE($X$2,$AB$2,18))</f>
        <v>1</v>
      </c>
      <c r="AH11" s="89">
        <f>WEEKDAY(DATE($X$2,$AB$2,19))</f>
        <v>2</v>
      </c>
      <c r="AI11" s="89">
        <f>WEEKDAY(DATE($X$2,$AB$2,20))</f>
        <v>3</v>
      </c>
      <c r="AJ11" s="90">
        <f>WEEKDAY(DATE($X$2,$AB$2,21))</f>
        <v>4</v>
      </c>
      <c r="AK11" s="88">
        <f>WEEKDAY(DATE($X$2,$AB$2,22))</f>
        <v>5</v>
      </c>
      <c r="AL11" s="89">
        <f>WEEKDAY(DATE($X$2,$AB$2,23))</f>
        <v>6</v>
      </c>
      <c r="AM11" s="89">
        <f>WEEKDAY(DATE($X$2,$AB$2,24))</f>
        <v>7</v>
      </c>
      <c r="AN11" s="89">
        <f>WEEKDAY(DATE($X$2,$AB$2,25))</f>
        <v>1</v>
      </c>
      <c r="AO11" s="89">
        <f>WEEKDAY(DATE($X$2,$AB$2,26))</f>
        <v>2</v>
      </c>
      <c r="AP11" s="89">
        <f>WEEKDAY(DATE($X$2,$AB$2,27))</f>
        <v>3</v>
      </c>
      <c r="AQ11" s="90">
        <f>WEEKDAY(DATE($X$2,$AB$2,28))</f>
        <v>4</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木</v>
      </c>
      <c r="Q12" s="92" t="str">
        <f t="shared" ref="Q12:AQ12" si="0">IF(Q11=1,"日",IF(Q11=2,"月",IF(Q11=3,"火",IF(Q11=4,"水",IF(Q11=5,"木",IF(Q11=6,"金","土"))))))</f>
        <v>金</v>
      </c>
      <c r="R12" s="92" t="str">
        <f t="shared" si="0"/>
        <v>土</v>
      </c>
      <c r="S12" s="92" t="str">
        <f t="shared" si="0"/>
        <v>日</v>
      </c>
      <c r="T12" s="92" t="str">
        <f t="shared" si="0"/>
        <v>月</v>
      </c>
      <c r="U12" s="92" t="str">
        <f t="shared" si="0"/>
        <v>火</v>
      </c>
      <c r="V12" s="93" t="str">
        <f t="shared" si="0"/>
        <v>水</v>
      </c>
      <c r="W12" s="91" t="str">
        <f t="shared" si="0"/>
        <v>木</v>
      </c>
      <c r="X12" s="92" t="str">
        <f t="shared" si="0"/>
        <v>金</v>
      </c>
      <c r="Y12" s="92" t="str">
        <f t="shared" si="0"/>
        <v>土</v>
      </c>
      <c r="Z12" s="92" t="str">
        <f t="shared" si="0"/>
        <v>日</v>
      </c>
      <c r="AA12" s="92" t="str">
        <f t="shared" si="0"/>
        <v>月</v>
      </c>
      <c r="AB12" s="92" t="str">
        <f t="shared" si="0"/>
        <v>火</v>
      </c>
      <c r="AC12" s="93" t="str">
        <f t="shared" si="0"/>
        <v>水</v>
      </c>
      <c r="AD12" s="91" t="str">
        <f t="shared" si="0"/>
        <v>木</v>
      </c>
      <c r="AE12" s="92" t="str">
        <f t="shared" si="0"/>
        <v>金</v>
      </c>
      <c r="AF12" s="92" t="str">
        <f t="shared" si="0"/>
        <v>土</v>
      </c>
      <c r="AG12" s="92" t="str">
        <f t="shared" si="0"/>
        <v>日</v>
      </c>
      <c r="AH12" s="92" t="str">
        <f t="shared" si="0"/>
        <v>月</v>
      </c>
      <c r="AI12" s="92" t="str">
        <f t="shared" si="0"/>
        <v>火</v>
      </c>
      <c r="AJ12" s="93" t="str">
        <f t="shared" si="0"/>
        <v>水</v>
      </c>
      <c r="AK12" s="91" t="str">
        <f t="shared" si="0"/>
        <v>木</v>
      </c>
      <c r="AL12" s="92" t="str">
        <f t="shared" si="0"/>
        <v>金</v>
      </c>
      <c r="AM12" s="92" t="str">
        <f t="shared" si="0"/>
        <v>土</v>
      </c>
      <c r="AN12" s="92" t="str">
        <f t="shared" si="0"/>
        <v>日</v>
      </c>
      <c r="AO12" s="92" t="str">
        <f t="shared" si="0"/>
        <v>月</v>
      </c>
      <c r="AP12" s="92" t="str">
        <f t="shared" si="0"/>
        <v>火</v>
      </c>
      <c r="AQ12" s="93" t="str">
        <f t="shared" si="0"/>
        <v>水</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50000000000003" customHeight="1" x14ac:dyDescent="0.4">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50000000000003" customHeight="1" x14ac:dyDescent="0.4">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50000000000003" customHeight="1" x14ac:dyDescent="0.4">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50000000000003" customHeight="1" x14ac:dyDescent="0.4">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x14ac:dyDescent="0.4">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50000000000003" customHeight="1" x14ac:dyDescent="0.4">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50000000000003" customHeight="1" x14ac:dyDescent="0.4">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50000000000003" customHeight="1" x14ac:dyDescent="0.4">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50000000000003" customHeight="1" x14ac:dyDescent="0.4">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50000000000003" customHeight="1" x14ac:dyDescent="0.4">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50000000000003" customHeight="1" x14ac:dyDescent="0.4">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50000000000003" customHeight="1" x14ac:dyDescent="0.4">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50000000000003" customHeight="1" x14ac:dyDescent="0.4">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50000000000003" customHeight="1" x14ac:dyDescent="0.4">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50000000000003" customHeight="1" x14ac:dyDescent="0.4">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50000000000003" customHeight="1" x14ac:dyDescent="0.4">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50000000000003" customHeight="1" x14ac:dyDescent="0.4">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50000000000003" customHeight="1" x14ac:dyDescent="0.4">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50000000000003" customHeight="1" x14ac:dyDescent="0.4">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50000000000003" customHeight="1" x14ac:dyDescent="0.4">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50000000000003" customHeight="1" x14ac:dyDescent="0.4">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50000000000003" customHeight="1" x14ac:dyDescent="0.4">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50000000000003" customHeight="1" x14ac:dyDescent="0.4">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50000000000003" customHeight="1" x14ac:dyDescent="0.4">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50000000000003" customHeight="1" x14ac:dyDescent="0.4">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50000000000003" customHeight="1" x14ac:dyDescent="0.4">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50000000000003" customHeight="1" x14ac:dyDescent="0.4">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50000000000003" customHeight="1" x14ac:dyDescent="0.4">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50000000000003" customHeight="1" x14ac:dyDescent="0.4">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50000000000003" customHeight="1" x14ac:dyDescent="0.4">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50000000000003" customHeight="1" x14ac:dyDescent="0.4">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50000000000003" customHeight="1" x14ac:dyDescent="0.4">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50000000000003" customHeight="1" x14ac:dyDescent="0.4">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50000000000003" customHeight="1" x14ac:dyDescent="0.4">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50000000000003" customHeight="1" x14ac:dyDescent="0.4">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50000000000003" customHeight="1" x14ac:dyDescent="0.4">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50000000000003" customHeight="1" x14ac:dyDescent="0.4">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50000000000003" customHeight="1" x14ac:dyDescent="0.4">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50000000000003" customHeight="1" x14ac:dyDescent="0.4">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50000000000003" customHeight="1" x14ac:dyDescent="0.4">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50000000000003" customHeight="1" x14ac:dyDescent="0.4">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50000000000003" customHeight="1" x14ac:dyDescent="0.4">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50000000000003" customHeight="1" x14ac:dyDescent="0.4">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50000000000003" customHeight="1" x14ac:dyDescent="0.4">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50000000000003" customHeight="1" x14ac:dyDescent="0.4">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50000000000003" customHeight="1" x14ac:dyDescent="0.4">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50000000000003" customHeight="1" x14ac:dyDescent="0.4">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50000000000003" customHeight="1" x14ac:dyDescent="0.4">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50000000000003" customHeight="1" x14ac:dyDescent="0.4">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50000000000003" customHeight="1" x14ac:dyDescent="0.4">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50000000000003" customHeight="1" x14ac:dyDescent="0.4">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50000000000003" customHeight="1" x14ac:dyDescent="0.4">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50000000000003" customHeight="1" x14ac:dyDescent="0.4">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50000000000003" customHeight="1" x14ac:dyDescent="0.4">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50000000000003" customHeight="1" x14ac:dyDescent="0.4">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50000000000003" customHeight="1" x14ac:dyDescent="0.4">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50000000000003" customHeight="1" x14ac:dyDescent="0.4">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50000000000003" customHeight="1" x14ac:dyDescent="0.4">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50000000000003" customHeight="1" x14ac:dyDescent="0.4">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50000000000003" customHeight="1" x14ac:dyDescent="0.4">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50000000000003" customHeight="1" x14ac:dyDescent="0.4">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50000000000003" customHeight="1" x14ac:dyDescent="0.4">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50000000000003" customHeight="1" x14ac:dyDescent="0.4">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50000000000003" customHeight="1" x14ac:dyDescent="0.4">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50000000000003" customHeight="1" x14ac:dyDescent="0.4">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50000000000003" customHeight="1" x14ac:dyDescent="0.4">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50000000000003" customHeight="1" x14ac:dyDescent="0.4">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50000000000003" customHeight="1" x14ac:dyDescent="0.4">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50000000000003" customHeight="1" x14ac:dyDescent="0.4">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50000000000003" customHeight="1" x14ac:dyDescent="0.4">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50000000000003" customHeight="1" x14ac:dyDescent="0.4">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50000000000003" customHeight="1" x14ac:dyDescent="0.4">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50000000000003" customHeight="1" x14ac:dyDescent="0.4">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50000000000003" customHeight="1" x14ac:dyDescent="0.4">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50000000000003" customHeight="1" x14ac:dyDescent="0.4">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50000000000003" customHeight="1" x14ac:dyDescent="0.4">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50000000000003" customHeight="1" x14ac:dyDescent="0.4">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50000000000003" customHeight="1" x14ac:dyDescent="0.4">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50000000000003" customHeight="1" x14ac:dyDescent="0.4">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50000000000003" customHeight="1" x14ac:dyDescent="0.4">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50000000000003" customHeight="1" x14ac:dyDescent="0.4">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50000000000003" customHeight="1" x14ac:dyDescent="0.4">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50000000000003" customHeight="1" x14ac:dyDescent="0.4">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50000000000003" customHeight="1" x14ac:dyDescent="0.4">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50000000000003" customHeight="1" x14ac:dyDescent="0.4">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50000000000003" customHeight="1" x14ac:dyDescent="0.4">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50000000000003" customHeight="1" thickBot="1" x14ac:dyDescent="0.45">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0" zoomScaleNormal="55" zoomScaleSheetLayoutView="5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59">
        <v>3</v>
      </c>
      <c r="V2" s="159"/>
      <c r="W2" s="39" t="s">
        <v>16</v>
      </c>
      <c r="X2" s="160">
        <f>IF(U2=0,"",YEAR(DATE(2018+U2,1,1)))</f>
        <v>2021</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5</v>
      </c>
      <c r="Q11" s="89">
        <f>WEEKDAY(DATE($X$2,$AB$2,2))</f>
        <v>6</v>
      </c>
      <c r="R11" s="89">
        <f>WEEKDAY(DATE($X$2,$AB$2,3))</f>
        <v>7</v>
      </c>
      <c r="S11" s="89">
        <f>WEEKDAY(DATE($X$2,$AB$2,4))</f>
        <v>1</v>
      </c>
      <c r="T11" s="89">
        <f>WEEKDAY(DATE($X$2,$AB$2,5))</f>
        <v>2</v>
      </c>
      <c r="U11" s="89">
        <f>WEEKDAY(DATE($X$2,$AB$2,6))</f>
        <v>3</v>
      </c>
      <c r="V11" s="90">
        <f>WEEKDAY(DATE($X$2,$AB$2,7))</f>
        <v>4</v>
      </c>
      <c r="W11" s="88">
        <f>WEEKDAY(DATE($X$2,$AB$2,8))</f>
        <v>5</v>
      </c>
      <c r="X11" s="89">
        <f>WEEKDAY(DATE($X$2,$AB$2,9))</f>
        <v>6</v>
      </c>
      <c r="Y11" s="89">
        <f>WEEKDAY(DATE($X$2,$AB$2,10))</f>
        <v>7</v>
      </c>
      <c r="Z11" s="89">
        <f>WEEKDAY(DATE($X$2,$AB$2,11))</f>
        <v>1</v>
      </c>
      <c r="AA11" s="89">
        <f>WEEKDAY(DATE($X$2,$AB$2,12))</f>
        <v>2</v>
      </c>
      <c r="AB11" s="89">
        <f>WEEKDAY(DATE($X$2,$AB$2,13))</f>
        <v>3</v>
      </c>
      <c r="AC11" s="90">
        <f>WEEKDAY(DATE($X$2,$AB$2,14))</f>
        <v>4</v>
      </c>
      <c r="AD11" s="88">
        <f>WEEKDAY(DATE($X$2,$AB$2,15))</f>
        <v>5</v>
      </c>
      <c r="AE11" s="89">
        <f>WEEKDAY(DATE($X$2,$AB$2,16))</f>
        <v>6</v>
      </c>
      <c r="AF11" s="89">
        <f>WEEKDAY(DATE($X$2,$AB$2,17))</f>
        <v>7</v>
      </c>
      <c r="AG11" s="89">
        <f>WEEKDAY(DATE($X$2,$AB$2,18))</f>
        <v>1</v>
      </c>
      <c r="AH11" s="89">
        <f>WEEKDAY(DATE($X$2,$AB$2,19))</f>
        <v>2</v>
      </c>
      <c r="AI11" s="89">
        <f>WEEKDAY(DATE($X$2,$AB$2,20))</f>
        <v>3</v>
      </c>
      <c r="AJ11" s="90">
        <f>WEEKDAY(DATE($X$2,$AB$2,21))</f>
        <v>4</v>
      </c>
      <c r="AK11" s="88">
        <f>WEEKDAY(DATE($X$2,$AB$2,22))</f>
        <v>5</v>
      </c>
      <c r="AL11" s="89">
        <f>WEEKDAY(DATE($X$2,$AB$2,23))</f>
        <v>6</v>
      </c>
      <c r="AM11" s="89">
        <f>WEEKDAY(DATE($X$2,$AB$2,24))</f>
        <v>7</v>
      </c>
      <c r="AN11" s="89">
        <f>WEEKDAY(DATE($X$2,$AB$2,25))</f>
        <v>1</v>
      </c>
      <c r="AO11" s="89">
        <f>WEEKDAY(DATE($X$2,$AB$2,26))</f>
        <v>2</v>
      </c>
      <c r="AP11" s="89">
        <f>WEEKDAY(DATE($X$2,$AB$2,27))</f>
        <v>3</v>
      </c>
      <c r="AQ11" s="90">
        <f>WEEKDAY(DATE($X$2,$AB$2,28))</f>
        <v>4</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木</v>
      </c>
      <c r="Q12" s="92" t="str">
        <f t="shared" ref="Q12:AQ12" si="0">IF(Q11=1,"日",IF(Q11=2,"月",IF(Q11=3,"火",IF(Q11=4,"水",IF(Q11=5,"木",IF(Q11=6,"金","土"))))))</f>
        <v>金</v>
      </c>
      <c r="R12" s="92" t="str">
        <f t="shared" si="0"/>
        <v>土</v>
      </c>
      <c r="S12" s="92" t="str">
        <f t="shared" si="0"/>
        <v>日</v>
      </c>
      <c r="T12" s="92" t="str">
        <f t="shared" si="0"/>
        <v>月</v>
      </c>
      <c r="U12" s="92" t="str">
        <f t="shared" si="0"/>
        <v>火</v>
      </c>
      <c r="V12" s="93" t="str">
        <f t="shared" si="0"/>
        <v>水</v>
      </c>
      <c r="W12" s="91" t="str">
        <f t="shared" si="0"/>
        <v>木</v>
      </c>
      <c r="X12" s="92" t="str">
        <f t="shared" si="0"/>
        <v>金</v>
      </c>
      <c r="Y12" s="92" t="str">
        <f t="shared" si="0"/>
        <v>土</v>
      </c>
      <c r="Z12" s="92" t="str">
        <f t="shared" si="0"/>
        <v>日</v>
      </c>
      <c r="AA12" s="92" t="str">
        <f t="shared" si="0"/>
        <v>月</v>
      </c>
      <c r="AB12" s="92" t="str">
        <f t="shared" si="0"/>
        <v>火</v>
      </c>
      <c r="AC12" s="93" t="str">
        <f t="shared" si="0"/>
        <v>水</v>
      </c>
      <c r="AD12" s="91" t="str">
        <f t="shared" si="0"/>
        <v>木</v>
      </c>
      <c r="AE12" s="92" t="str">
        <f t="shared" si="0"/>
        <v>金</v>
      </c>
      <c r="AF12" s="92" t="str">
        <f t="shared" si="0"/>
        <v>土</v>
      </c>
      <c r="AG12" s="92" t="str">
        <f t="shared" si="0"/>
        <v>日</v>
      </c>
      <c r="AH12" s="92" t="str">
        <f t="shared" si="0"/>
        <v>月</v>
      </c>
      <c r="AI12" s="92" t="str">
        <f t="shared" si="0"/>
        <v>火</v>
      </c>
      <c r="AJ12" s="93" t="str">
        <f t="shared" si="0"/>
        <v>水</v>
      </c>
      <c r="AK12" s="91" t="str">
        <f t="shared" si="0"/>
        <v>木</v>
      </c>
      <c r="AL12" s="92" t="str">
        <f t="shared" si="0"/>
        <v>金</v>
      </c>
      <c r="AM12" s="92" t="str">
        <f t="shared" si="0"/>
        <v>土</v>
      </c>
      <c r="AN12" s="92" t="str">
        <f t="shared" si="0"/>
        <v>日</v>
      </c>
      <c r="AO12" s="92" t="str">
        <f t="shared" si="0"/>
        <v>月</v>
      </c>
      <c r="AP12" s="92" t="str">
        <f t="shared" si="0"/>
        <v>火</v>
      </c>
      <c r="AQ12" s="93" t="str">
        <f t="shared" si="0"/>
        <v>水</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50000000000003" customHeight="1" x14ac:dyDescent="0.4">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50000000000003" customHeight="1" x14ac:dyDescent="0.4">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50000000000003" customHeight="1" x14ac:dyDescent="0.4">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thickBot="1" x14ac:dyDescent="0.45">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sheet="1"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8"/>
  <sheetViews>
    <sheetView zoomScale="80" zoomScaleNormal="80" workbookViewId="0"/>
  </sheetViews>
  <sheetFormatPr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138</v>
      </c>
      <c r="B2" s="12"/>
      <c r="C2" s="13"/>
    </row>
    <row r="3" spans="1:10" s="11" customFormat="1" ht="20.25" customHeight="1" x14ac:dyDescent="0.4">
      <c r="A3" s="13"/>
      <c r="B3" s="13"/>
      <c r="C3" s="13"/>
    </row>
    <row r="4" spans="1:10" s="11" customFormat="1" ht="20.25" customHeight="1" x14ac:dyDescent="0.4">
      <c r="A4" s="27"/>
      <c r="B4" s="13" t="s">
        <v>95</v>
      </c>
      <c r="C4" s="13"/>
      <c r="E4" s="265" t="s">
        <v>97</v>
      </c>
      <c r="F4" s="265"/>
      <c r="G4" s="265"/>
      <c r="H4" s="265"/>
      <c r="I4" s="265"/>
      <c r="J4" s="265"/>
    </row>
    <row r="5" spans="1:10" s="11" customFormat="1" ht="20.25" customHeight="1" x14ac:dyDescent="0.4">
      <c r="A5" s="28"/>
      <c r="B5" s="13" t="s">
        <v>96</v>
      </c>
      <c r="C5" s="13"/>
      <c r="E5" s="265"/>
      <c r="F5" s="265"/>
      <c r="G5" s="265"/>
      <c r="H5" s="265"/>
      <c r="I5" s="265"/>
      <c r="J5" s="265"/>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105</v>
      </c>
      <c r="B10" s="13"/>
      <c r="C10" s="13"/>
    </row>
    <row r="11" spans="1:10" s="11" customFormat="1" ht="20.25" customHeight="1" x14ac:dyDescent="0.4">
      <c r="A11" s="13"/>
      <c r="B11" s="13"/>
      <c r="C11" s="13"/>
    </row>
    <row r="12" spans="1:10" s="11" customFormat="1" ht="20.25" customHeight="1" x14ac:dyDescent="0.4">
      <c r="A12" s="150"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0"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139</v>
      </c>
    </row>
    <row r="22" spans="1:3" s="11" customFormat="1" ht="20.25" customHeight="1" x14ac:dyDescent="0.4">
      <c r="A22" s="13"/>
      <c r="B22" s="13"/>
      <c r="C22" s="13"/>
    </row>
    <row r="23" spans="1:3" s="11" customFormat="1" ht="20.25" customHeight="1" x14ac:dyDescent="0.4">
      <c r="A23" s="13" t="s">
        <v>60</v>
      </c>
      <c r="B23" s="13"/>
      <c r="C23" s="13"/>
    </row>
    <row r="24" spans="1:3" s="11" customFormat="1" ht="20.25" customHeight="1" x14ac:dyDescent="0.4">
      <c r="A24" s="13" t="s">
        <v>51</v>
      </c>
      <c r="B24" s="13"/>
      <c r="C24" s="13"/>
    </row>
    <row r="25" spans="1:3" s="11" customFormat="1" ht="20.25" customHeight="1" x14ac:dyDescent="0.4">
      <c r="A25" s="13"/>
      <c r="B25" s="13"/>
      <c r="C25" s="13"/>
    </row>
    <row r="26" spans="1:3" s="11" customFormat="1" ht="20.25" customHeight="1" x14ac:dyDescent="0.4">
      <c r="A26" s="13"/>
      <c r="B26" s="14" t="s">
        <v>7</v>
      </c>
      <c r="C26" s="14" t="s">
        <v>8</v>
      </c>
    </row>
    <row r="27" spans="1:3" s="11" customFormat="1" ht="20.25" customHeight="1" x14ac:dyDescent="0.4">
      <c r="A27" s="13"/>
      <c r="B27" s="14" t="s">
        <v>3</v>
      </c>
      <c r="C27" s="15" t="s">
        <v>52</v>
      </c>
    </row>
    <row r="28" spans="1:3" s="11" customFormat="1" ht="20.25" customHeight="1" x14ac:dyDescent="0.4">
      <c r="A28" s="13"/>
      <c r="B28" s="14" t="s">
        <v>4</v>
      </c>
      <c r="C28" s="15" t="s">
        <v>53</v>
      </c>
    </row>
    <row r="29" spans="1:3" s="11" customFormat="1" ht="20.25" customHeight="1" x14ac:dyDescent="0.4">
      <c r="A29" s="13"/>
      <c r="B29" s="14" t="s">
        <v>5</v>
      </c>
      <c r="C29" s="15" t="s">
        <v>54</v>
      </c>
    </row>
    <row r="30" spans="1:3" s="11" customFormat="1" ht="20.25" customHeight="1" x14ac:dyDescent="0.4">
      <c r="A30" s="13"/>
      <c r="B30" s="14" t="s">
        <v>6</v>
      </c>
      <c r="C30" s="15" t="s">
        <v>80</v>
      </c>
    </row>
    <row r="31" spans="1:3" s="11" customFormat="1" ht="20.25" customHeight="1" x14ac:dyDescent="0.4">
      <c r="A31" s="13"/>
      <c r="B31" s="13"/>
      <c r="C31" s="13"/>
    </row>
    <row r="32" spans="1:3" s="11" customFormat="1" ht="20.25" customHeight="1" x14ac:dyDescent="0.4">
      <c r="A32" s="13"/>
      <c r="B32" s="16" t="s">
        <v>9</v>
      </c>
      <c r="C32" s="13"/>
    </row>
    <row r="33" spans="1:55" s="11" customFormat="1" ht="20.25" customHeight="1" x14ac:dyDescent="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50" t="s">
        <v>143</v>
      </c>
      <c r="B37" s="13"/>
      <c r="C37" s="13"/>
    </row>
    <row r="38" spans="1:55" s="11" customFormat="1" ht="20.25" customHeight="1" x14ac:dyDescent="0.4">
      <c r="A38" s="13" t="s">
        <v>56</v>
      </c>
      <c r="B38" s="13"/>
      <c r="C38" s="13"/>
    </row>
    <row r="39" spans="1:55" s="11" customFormat="1" ht="20.25" customHeight="1" x14ac:dyDescent="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61</v>
      </c>
      <c r="B41" s="13"/>
    </row>
    <row r="42" spans="1:55" s="11" customFormat="1" ht="20.25" customHeight="1" x14ac:dyDescent="0.4"/>
    <row r="43" spans="1:55" s="11" customFormat="1" ht="20.25" customHeight="1" x14ac:dyDescent="0.4">
      <c r="A43" s="13" t="s">
        <v>144</v>
      </c>
      <c r="B43" s="13"/>
      <c r="C43" s="13"/>
    </row>
    <row r="44" spans="1:55" s="11" customFormat="1" ht="20.25" customHeight="1" x14ac:dyDescent="0.4">
      <c r="A44" s="30" t="s">
        <v>107</v>
      </c>
      <c r="B44" s="13"/>
      <c r="C44" s="13"/>
    </row>
    <row r="45" spans="1:55" s="11" customFormat="1" ht="20.25" customHeight="1" x14ac:dyDescent="0.4"/>
    <row r="46" spans="1:55" s="11" customFormat="1" ht="20.25" customHeight="1" x14ac:dyDescent="0.4">
      <c r="A46" s="13" t="s">
        <v>63</v>
      </c>
      <c r="B46" s="13"/>
      <c r="C46" s="13"/>
    </row>
    <row r="47" spans="1:55" s="11" customFormat="1" ht="20.25" customHeight="1" x14ac:dyDescent="0.4">
      <c r="A47" s="13" t="s">
        <v>108</v>
      </c>
      <c r="B47" s="13"/>
      <c r="C47" s="13"/>
    </row>
    <row r="48" spans="1:55" s="11" customFormat="1" ht="20.25" customHeight="1" x14ac:dyDescent="0.4">
      <c r="A48" s="13"/>
      <c r="B48" s="13"/>
      <c r="C48" s="13"/>
    </row>
    <row r="49" spans="1:55" s="11" customFormat="1" ht="20.25" customHeight="1" x14ac:dyDescent="0.4">
      <c r="A49" s="13" t="s">
        <v>64</v>
      </c>
      <c r="B49" s="13"/>
      <c r="C49" s="13"/>
    </row>
    <row r="50" spans="1:55" s="11" customFormat="1" ht="20.25" customHeight="1" x14ac:dyDescent="0.4">
      <c r="A50" s="13"/>
      <c r="B50" s="13"/>
      <c r="C50" s="13"/>
    </row>
    <row r="51" spans="1:55" s="11" customFormat="1" ht="20.25" customHeight="1" x14ac:dyDescent="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
      <c r="A55" s="11" t="s">
        <v>140</v>
      </c>
      <c r="C55" s="25"/>
      <c r="D55" s="16"/>
      <c r="E55" s="16"/>
    </row>
    <row r="56" spans="1:55" s="11" customFormat="1" ht="20.25" customHeight="1" x14ac:dyDescent="0.4">
      <c r="A56" s="84" t="s">
        <v>112</v>
      </c>
      <c r="B56" s="25"/>
      <c r="C56" s="25"/>
      <c r="D56" s="13"/>
      <c r="E56" s="13"/>
    </row>
    <row r="57" spans="1:55" s="11" customFormat="1" ht="20.25" customHeight="1" x14ac:dyDescent="0.4">
      <c r="A57" s="83" t="s">
        <v>113</v>
      </c>
      <c r="B57" s="25"/>
      <c r="C57" s="25"/>
      <c r="D57" s="29"/>
      <c r="E57" s="29"/>
    </row>
    <row r="58" spans="1:55" s="11" customFormat="1" ht="20.25" customHeight="1" x14ac:dyDescent="0.4">
      <c r="A58" s="84" t="s">
        <v>114</v>
      </c>
      <c r="B58" s="25"/>
      <c r="C58" s="25"/>
      <c r="D58" s="29"/>
      <c r="E58" s="29"/>
    </row>
    <row r="59" spans="1:55" s="11" customFormat="1" ht="20.25" customHeight="1" x14ac:dyDescent="0.4">
      <c r="A59" s="83" t="s">
        <v>115</v>
      </c>
      <c r="B59" s="25"/>
      <c r="C59" s="25"/>
      <c r="D59" s="29"/>
      <c r="E59" s="29"/>
    </row>
    <row r="60" spans="1:55" s="11" customFormat="1" ht="20.25" customHeight="1" x14ac:dyDescent="0.4">
      <c r="A60" s="84" t="s">
        <v>148</v>
      </c>
      <c r="B60" s="25"/>
      <c r="C60" s="25"/>
      <c r="D60" s="29"/>
      <c r="E60" s="29"/>
    </row>
    <row r="61" spans="1:55" s="11" customFormat="1" ht="20.25" customHeight="1" x14ac:dyDescent="0.4">
      <c r="A61" s="84" t="s">
        <v>149</v>
      </c>
      <c r="B61" s="25"/>
      <c r="C61" s="25"/>
      <c r="D61" s="29"/>
      <c r="E61" s="29"/>
    </row>
    <row r="62" spans="1:55" s="11" customFormat="1" ht="20.25" customHeight="1" x14ac:dyDescent="0.4">
      <c r="A62" s="84" t="s">
        <v>150</v>
      </c>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4"/>
  <sheetViews>
    <sheetView workbookViewId="0">
      <selection activeCell="F33" sqref="F33"/>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124</v>
      </c>
    </row>
    <row r="5" spans="2:11" x14ac:dyDescent="0.4">
      <c r="B5" s="114">
        <v>2</v>
      </c>
      <c r="C5" s="145" t="s">
        <v>125</v>
      </c>
    </row>
    <row r="6" spans="2:11" x14ac:dyDescent="0.4">
      <c r="B6" s="114">
        <v>3</v>
      </c>
      <c r="C6" s="145" t="s">
        <v>126</v>
      </c>
    </row>
    <row r="7" spans="2:11" x14ac:dyDescent="0.4">
      <c r="B7" s="114">
        <v>4</v>
      </c>
      <c r="C7" s="145" t="s">
        <v>127</v>
      </c>
    </row>
    <row r="8" spans="2:11" x14ac:dyDescent="0.4">
      <c r="B8" s="114">
        <v>5</v>
      </c>
      <c r="C8" s="145" t="s">
        <v>128</v>
      </c>
    </row>
    <row r="9" spans="2:11" x14ac:dyDescent="0.4">
      <c r="B9" s="114">
        <v>6</v>
      </c>
      <c r="C9" s="145" t="s">
        <v>129</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130</v>
      </c>
      <c r="E15" s="118" t="s">
        <v>33</v>
      </c>
      <c r="F15" s="118" t="s">
        <v>33</v>
      </c>
      <c r="G15" s="118" t="s">
        <v>33</v>
      </c>
      <c r="H15" s="118" t="s">
        <v>33</v>
      </c>
      <c r="I15" s="118" t="s">
        <v>102</v>
      </c>
      <c r="J15" s="118" t="s">
        <v>102</v>
      </c>
      <c r="K15" s="119" t="s">
        <v>102</v>
      </c>
    </row>
    <row r="16" spans="2:11" x14ac:dyDescent="0.4">
      <c r="B16" s="266" t="s">
        <v>71</v>
      </c>
      <c r="C16" s="122" t="s">
        <v>78</v>
      </c>
      <c r="D16" s="151" t="s">
        <v>131</v>
      </c>
      <c r="E16" s="124"/>
      <c r="F16" s="124"/>
      <c r="G16" s="124"/>
      <c r="H16" s="124"/>
      <c r="I16" s="120"/>
      <c r="J16" s="120"/>
      <c r="K16" s="121"/>
    </row>
    <row r="17" spans="2:11" x14ac:dyDescent="0.4">
      <c r="B17" s="266"/>
      <c r="C17" s="122" t="s">
        <v>78</v>
      </c>
      <c r="D17" s="124" t="s">
        <v>120</v>
      </c>
      <c r="E17" s="124"/>
      <c r="F17" s="124"/>
      <c r="G17" s="124"/>
      <c r="H17" s="124"/>
      <c r="I17" s="115"/>
      <c r="J17" s="115"/>
      <c r="K17" s="123"/>
    </row>
    <row r="18" spans="2:11" x14ac:dyDescent="0.4">
      <c r="B18" s="266"/>
      <c r="C18" s="122" t="s">
        <v>78</v>
      </c>
      <c r="D18" s="124" t="s">
        <v>31</v>
      </c>
      <c r="E18" s="124"/>
      <c r="F18" s="124"/>
      <c r="G18" s="124"/>
      <c r="H18" s="124"/>
      <c r="I18" s="115"/>
      <c r="J18" s="115"/>
      <c r="K18" s="123"/>
    </row>
    <row r="19" spans="2:11" x14ac:dyDescent="0.4">
      <c r="B19" s="266"/>
      <c r="C19" s="122" t="s">
        <v>33</v>
      </c>
      <c r="D19" s="124" t="s">
        <v>32</v>
      </c>
      <c r="E19" s="124"/>
      <c r="F19" s="124"/>
      <c r="G19" s="124"/>
      <c r="H19" s="124"/>
      <c r="I19" s="115"/>
      <c r="J19" s="115"/>
      <c r="K19" s="123"/>
    </row>
    <row r="20" spans="2:11" x14ac:dyDescent="0.4">
      <c r="B20" s="266"/>
      <c r="C20" s="122" t="s">
        <v>33</v>
      </c>
      <c r="D20" s="124" t="s">
        <v>118</v>
      </c>
      <c r="E20" s="124"/>
      <c r="F20" s="124"/>
      <c r="G20" s="124"/>
      <c r="H20" s="124"/>
      <c r="I20" s="115"/>
      <c r="J20" s="115"/>
      <c r="K20" s="123"/>
    </row>
    <row r="21" spans="2:11" x14ac:dyDescent="0.4">
      <c r="B21" s="266"/>
      <c r="C21" s="122" t="s">
        <v>33</v>
      </c>
      <c r="D21" s="124" t="s">
        <v>119</v>
      </c>
      <c r="E21" s="124"/>
      <c r="F21" s="124"/>
      <c r="G21" s="124"/>
      <c r="H21" s="124"/>
      <c r="I21" s="115"/>
      <c r="J21" s="115"/>
      <c r="K21" s="123"/>
    </row>
    <row r="22" spans="2:11" x14ac:dyDescent="0.4">
      <c r="B22" s="266"/>
      <c r="C22" s="122" t="s">
        <v>33</v>
      </c>
      <c r="D22" s="124" t="s">
        <v>132</v>
      </c>
      <c r="E22" s="124"/>
      <c r="F22" s="124"/>
      <c r="G22" s="124"/>
      <c r="H22" s="124"/>
      <c r="I22" s="115"/>
      <c r="J22" s="115"/>
      <c r="K22" s="123"/>
    </row>
    <row r="23" spans="2:11" x14ac:dyDescent="0.4">
      <c r="B23" s="266"/>
      <c r="C23" s="122" t="s">
        <v>33</v>
      </c>
      <c r="D23" s="124" t="s">
        <v>133</v>
      </c>
      <c r="E23" s="124"/>
      <c r="F23" s="124"/>
      <c r="G23" s="124"/>
      <c r="H23" s="124"/>
      <c r="I23" s="115"/>
      <c r="J23" s="115"/>
      <c r="K23" s="123"/>
    </row>
    <row r="24" spans="2:11" x14ac:dyDescent="0.4">
      <c r="B24" s="266"/>
      <c r="C24" s="122" t="s">
        <v>33</v>
      </c>
      <c r="D24" s="124" t="s">
        <v>134</v>
      </c>
      <c r="E24" s="124"/>
      <c r="F24" s="124"/>
      <c r="G24" s="124"/>
      <c r="H24" s="124"/>
      <c r="I24" s="115"/>
      <c r="J24" s="115"/>
      <c r="K24" s="123"/>
    </row>
    <row r="25" spans="2:11" x14ac:dyDescent="0.4">
      <c r="B25" s="266"/>
      <c r="C25" s="122" t="s">
        <v>33</v>
      </c>
      <c r="D25" s="125" t="s">
        <v>102</v>
      </c>
      <c r="E25" s="125"/>
      <c r="F25" s="125"/>
      <c r="G25" s="125"/>
      <c r="H25" s="125"/>
      <c r="I25" s="115"/>
      <c r="J25" s="115"/>
      <c r="K25" s="123"/>
    </row>
    <row r="26" spans="2:11" x14ac:dyDescent="0.4">
      <c r="B26" s="266"/>
      <c r="C26" s="122" t="s">
        <v>33</v>
      </c>
      <c r="D26" s="125" t="s">
        <v>102</v>
      </c>
      <c r="E26" s="125"/>
      <c r="F26" s="125"/>
      <c r="G26" s="125"/>
      <c r="H26" s="125"/>
      <c r="I26" s="115"/>
      <c r="J26" s="115"/>
      <c r="K26" s="123"/>
    </row>
    <row r="27" spans="2:11" x14ac:dyDescent="0.4">
      <c r="B27" s="266"/>
      <c r="C27" s="122" t="s">
        <v>33</v>
      </c>
      <c r="D27" s="125" t="s">
        <v>102</v>
      </c>
      <c r="E27" s="125"/>
      <c r="F27" s="125"/>
      <c r="G27" s="125"/>
      <c r="H27" s="125"/>
      <c r="I27" s="115"/>
      <c r="J27" s="115"/>
      <c r="K27" s="123"/>
    </row>
    <row r="28" spans="2:11" ht="26.25" thickBot="1" x14ac:dyDescent="0.45">
      <c r="B28" s="267"/>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121</v>
      </c>
    </row>
    <row r="34" spans="3:3" x14ac:dyDescent="0.4">
      <c r="C34" s="113" t="s">
        <v>101</v>
      </c>
    </row>
    <row r="35" spans="3:3" x14ac:dyDescent="0.4">
      <c r="C35" s="113" t="s">
        <v>135</v>
      </c>
    </row>
    <row r="36" spans="3:3" x14ac:dyDescent="0.4">
      <c r="C36" s="113" t="s">
        <v>35</v>
      </c>
    </row>
    <row r="37" spans="3:3" x14ac:dyDescent="0.4">
      <c r="C37" s="113" t="s">
        <v>36</v>
      </c>
    </row>
    <row r="39" spans="3:3" x14ac:dyDescent="0.4">
      <c r="C39" s="113" t="s">
        <v>122</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福祉用具（１枚版）</vt:lpstr>
      <vt:lpstr>福祉用具（100名）</vt:lpstr>
      <vt:lpstr>【記載例】福祉用具</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千葉県</cp:lastModifiedBy>
  <cp:lastPrinted>2021-03-24T08:53:39Z</cp:lastPrinted>
  <dcterms:created xsi:type="dcterms:W3CDTF">2020-01-14T23:44:41Z</dcterms:created>
  <dcterms:modified xsi:type="dcterms:W3CDTF">2021-06-10T10:46:56Z</dcterms:modified>
</cp:coreProperties>
</file>