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codeName="ThisWorkbook" defaultThemeVersion="124226"/>
  <xr:revisionPtr revIDLastSave="0" documentId="13_ncr:1_{61C226EF-7A33-4A12-93B3-4E77DDFF672B}" xr6:coauthVersionLast="47" xr6:coauthVersionMax="47" xr10:uidLastSave="{00000000-0000-0000-0000-000000000000}"/>
  <bookViews>
    <workbookView xWindow="-120" yWindow="-16320" windowWidth="29040" windowHeight="15720" tabRatio="649" xr2:uid="{00000000-000D-0000-FFFF-FFFF00000000}"/>
  </bookViews>
  <sheets>
    <sheet name="経費所要額（精算額）調書" sheetId="52" r:id="rId1"/>
    <sheet name="記入例" sheetId="50" r:id="rId2"/>
    <sheet name="設定用" sheetId="51" state="hidden" r:id="rId3"/>
  </sheets>
  <externalReferences>
    <externalReference r:id="rId4"/>
  </externalReferences>
  <definedNames>
    <definedName name="_xlnm.Print_Area" localSheetId="1">記入例!$A$1:$O$24</definedName>
    <definedName name="_xlnm.Print_Area" localSheetId="0">'経費所要額（精算額）調書'!$A$1:$O$24</definedName>
    <definedName name="_xlnm.Print_Titles" localSheetId="1">記入例!$1:$9</definedName>
    <definedName name="_xlnm.Print_Titles" localSheetId="0">'経費所要額（精算額）調書'!$1:$8</definedName>
    <definedName name="Q21_ユニオン">#REF!</definedName>
    <definedName name="事業分類">[1]事業分類・区分!$B$2:$H$2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1" i="52" l="1" a="1"/>
  <c r="Q11" i="52"/>
  <c r="Q12" i="52" a="1"/>
  <c r="Q12" i="52" s="1"/>
  <c r="Q13" i="52" a="1"/>
  <c r="Q13" i="52" s="1"/>
  <c r="Q14" i="52" a="1"/>
  <c r="Q14" i="52" s="1"/>
  <c r="Q15" i="52" a="1"/>
  <c r="Q15" i="52"/>
  <c r="Q16" i="52" a="1"/>
  <c r="Q16" i="52" s="1"/>
  <c r="Q17" i="52" a="1"/>
  <c r="Q17" i="52" s="1"/>
  <c r="Q18" i="52" a="1"/>
  <c r="Q18" i="52" s="1"/>
  <c r="Q19" i="52" a="1"/>
  <c r="Q19" i="52" s="1"/>
  <c r="Q20" i="52" a="1"/>
  <c r="Q20" i="52" s="1"/>
  <c r="Q21" i="52" a="1"/>
  <c r="Q21" i="52" s="1"/>
  <c r="Q22" i="52" a="1"/>
  <c r="Q22" i="52" s="1"/>
  <c r="Q23" i="52" a="1"/>
  <c r="Q23" i="52"/>
  <c r="Q10" i="52" a="1"/>
  <c r="Q10" i="52" s="1"/>
  <c r="P10" i="52"/>
  <c r="P11" i="52"/>
  <c r="P12" i="52"/>
  <c r="P13" i="52"/>
  <c r="P14" i="52"/>
  <c r="P15" i="52"/>
  <c r="P16" i="52"/>
  <c r="P17" i="52"/>
  <c r="P18" i="52"/>
  <c r="P19" i="52"/>
  <c r="P20" i="52"/>
  <c r="P21" i="52"/>
  <c r="P22" i="52"/>
  <c r="P23" i="52"/>
  <c r="G11" i="52"/>
  <c r="K11" i="52" s="1"/>
  <c r="J10" i="50"/>
  <c r="I10" i="50"/>
  <c r="H10" i="50"/>
  <c r="N23" i="52"/>
  <c r="L23" i="52"/>
  <c r="G23" i="52"/>
  <c r="K23" i="52" s="1"/>
  <c r="N22" i="52"/>
  <c r="L22" i="52"/>
  <c r="G22" i="52"/>
  <c r="K22" i="52" s="1"/>
  <c r="N21" i="52"/>
  <c r="L21" i="52"/>
  <c r="G21" i="52"/>
  <c r="K21" i="52" s="1"/>
  <c r="N20" i="52"/>
  <c r="L20" i="52"/>
  <c r="G20" i="52"/>
  <c r="K20" i="52" s="1"/>
  <c r="N19" i="52"/>
  <c r="L19" i="52"/>
  <c r="G19" i="52"/>
  <c r="K19" i="52" s="1"/>
  <c r="M19" i="52" s="1"/>
  <c r="N18" i="52"/>
  <c r="L18" i="52"/>
  <c r="G18" i="52"/>
  <c r="K18" i="52" s="1"/>
  <c r="N17" i="52"/>
  <c r="L17" i="52"/>
  <c r="G17" i="52"/>
  <c r="K17" i="52" s="1"/>
  <c r="M17" i="52" s="1"/>
  <c r="O17" i="52" s="1"/>
  <c r="N16" i="52"/>
  <c r="L16" i="52"/>
  <c r="G16" i="52"/>
  <c r="K16" i="52" s="1"/>
  <c r="M16" i="52" s="1"/>
  <c r="N15" i="52"/>
  <c r="L15" i="52"/>
  <c r="G15" i="52"/>
  <c r="K15" i="52" s="1"/>
  <c r="N14" i="52"/>
  <c r="L14" i="52"/>
  <c r="G14" i="52"/>
  <c r="K14" i="52" s="1"/>
  <c r="N13" i="52"/>
  <c r="L13" i="52"/>
  <c r="G13" i="52"/>
  <c r="K13" i="52" s="1"/>
  <c r="M13" i="52" s="1"/>
  <c r="O13" i="52" s="1"/>
  <c r="N12" i="52"/>
  <c r="L12" i="52"/>
  <c r="G12" i="52"/>
  <c r="K12" i="52" s="1"/>
  <c r="N11" i="52"/>
  <c r="L11" i="52"/>
  <c r="N10" i="52"/>
  <c r="L10" i="52"/>
  <c r="G10" i="52"/>
  <c r="K10" i="52" s="1"/>
  <c r="J9" i="52"/>
  <c r="I9" i="52"/>
  <c r="H9" i="52"/>
  <c r="G23" i="50"/>
  <c r="G22" i="50"/>
  <c r="G21" i="50"/>
  <c r="G20" i="50"/>
  <c r="G19" i="50"/>
  <c r="G18" i="50"/>
  <c r="G17" i="50"/>
  <c r="G16" i="50"/>
  <c r="G15" i="50"/>
  <c r="G14" i="50"/>
  <c r="G13" i="50"/>
  <c r="G12" i="50"/>
  <c r="N23" i="50"/>
  <c r="N22" i="50"/>
  <c r="N21" i="50"/>
  <c r="N20" i="50"/>
  <c r="N19" i="50"/>
  <c r="N18" i="50"/>
  <c r="N17" i="50"/>
  <c r="N16" i="50"/>
  <c r="N15" i="50"/>
  <c r="N14" i="50"/>
  <c r="N13" i="50"/>
  <c r="N12" i="50"/>
  <c r="N11" i="50"/>
  <c r="G11" i="50"/>
  <c r="I13" i="51"/>
  <c r="I12" i="51"/>
  <c r="I11" i="51"/>
  <c r="I10" i="51"/>
  <c r="I9" i="51"/>
  <c r="I8" i="51"/>
  <c r="I7" i="51"/>
  <c r="I6" i="51"/>
  <c r="I5" i="51"/>
  <c r="I4" i="51"/>
  <c r="I3" i="51"/>
  <c r="I2" i="51"/>
  <c r="O19" i="52" l="1"/>
  <c r="O16" i="52"/>
  <c r="M12" i="52"/>
  <c r="O12" i="52" s="1"/>
  <c r="M15" i="52"/>
  <c r="O15" i="52" s="1"/>
  <c r="M18" i="52"/>
  <c r="O18" i="52" s="1"/>
  <c r="M20" i="52"/>
  <c r="O20" i="52" s="1"/>
  <c r="M23" i="52"/>
  <c r="O23" i="52" s="1"/>
  <c r="M22" i="52"/>
  <c r="O22" i="52" s="1"/>
  <c r="M11" i="52"/>
  <c r="O11" i="52" s="1"/>
  <c r="M21" i="52"/>
  <c r="O21" i="52" s="1"/>
  <c r="M14" i="52"/>
  <c r="O14" i="52" s="1"/>
  <c r="K9" i="52"/>
  <c r="M10" i="52"/>
  <c r="L9" i="52"/>
  <c r="P12" i="50"/>
  <c r="P13" i="50"/>
  <c r="P14" i="50"/>
  <c r="P15" i="50"/>
  <c r="P16" i="50"/>
  <c r="P17" i="50"/>
  <c r="P18" i="50"/>
  <c r="P19" i="50"/>
  <c r="P20" i="50"/>
  <c r="P21" i="50"/>
  <c r="P22" i="50"/>
  <c r="P23" i="50"/>
  <c r="P11" i="50"/>
  <c r="Q11" i="50" s="1" a="1"/>
  <c r="Q11" i="50" s="1"/>
  <c r="M9" i="52" l="1"/>
  <c r="O10" i="52"/>
  <c r="O9" i="52" s="1"/>
  <c r="Q15" i="50" a="1"/>
  <c r="Q15" i="50" s="1"/>
  <c r="Q16" i="50" a="1"/>
  <c r="Q16" i="50" s="1"/>
  <c r="Q17" i="50" a="1"/>
  <c r="Q17" i="50" s="1"/>
  <c r="Q18" i="50" a="1"/>
  <c r="Q18" i="50" s="1"/>
  <c r="Q19" i="50" a="1"/>
  <c r="Q19" i="50" s="1"/>
  <c r="Q20" i="50" a="1"/>
  <c r="Q20" i="50" s="1"/>
  <c r="Q21" i="50" a="1"/>
  <c r="Q21" i="50" s="1"/>
  <c r="Q22" i="50" a="1"/>
  <c r="Q22" i="50" s="1"/>
  <c r="Q23" i="50" a="1"/>
  <c r="Q23" i="50" s="1"/>
  <c r="Q12" i="50" a="1"/>
  <c r="Q12" i="50" s="1"/>
  <c r="Q13" i="50" a="1"/>
  <c r="Q13" i="50" s="1"/>
  <c r="Q14" i="50" a="1"/>
  <c r="Q14" i="50" s="1"/>
  <c r="L11" i="50" l="1"/>
  <c r="L23" i="50" l="1"/>
  <c r="K23" i="50"/>
  <c r="M23" i="50" s="1"/>
  <c r="O23" i="50" s="1"/>
  <c r="L22" i="50"/>
  <c r="K22" i="50"/>
  <c r="L21" i="50"/>
  <c r="K21" i="50"/>
  <c r="L16" i="50"/>
  <c r="K16" i="50"/>
  <c r="L15" i="50"/>
  <c r="K15" i="50"/>
  <c r="L14" i="50"/>
  <c r="K14" i="50"/>
  <c r="L13" i="50"/>
  <c r="K13" i="50"/>
  <c r="L12" i="50"/>
  <c r="K12" i="50"/>
  <c r="L18" i="50"/>
  <c r="K18" i="50"/>
  <c r="L17" i="50"/>
  <c r="K17" i="50"/>
  <c r="M17" i="50" s="1"/>
  <c r="O17" i="50" s="1"/>
  <c r="K11" i="50"/>
  <c r="L20" i="50"/>
  <c r="K20" i="50"/>
  <c r="L19" i="50"/>
  <c r="K19" i="50"/>
  <c r="L10" i="50" l="1"/>
  <c r="K10" i="50"/>
  <c r="M21" i="50"/>
  <c r="O21" i="50" s="1"/>
  <c r="M20" i="50"/>
  <c r="O20" i="50" s="1"/>
  <c r="M11" i="50"/>
  <c r="M15" i="50"/>
  <c r="O15" i="50" s="1"/>
  <c r="M22" i="50"/>
  <c r="O22" i="50" s="1"/>
  <c r="M16" i="50"/>
  <c r="O16" i="50" s="1"/>
  <c r="M14" i="50"/>
  <c r="O14" i="50" s="1"/>
  <c r="M19" i="50"/>
  <c r="O19" i="50" s="1"/>
  <c r="M13" i="50"/>
  <c r="O13" i="50" s="1"/>
  <c r="M18" i="50"/>
  <c r="O18" i="50" s="1"/>
  <c r="M12" i="50"/>
  <c r="O12" i="50" s="1"/>
  <c r="M10" i="50" l="1"/>
  <c r="O11" i="50"/>
  <c r="O10" i="5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<sst xmlns="http://schemas.openxmlformats.org/spreadsheetml/2006/main" count="80" uniqueCount="45">
  <si>
    <t>事業区分</t>
    <rPh sb="0" eb="2">
      <t>ジギョウ</t>
    </rPh>
    <rPh sb="2" eb="4">
      <t>クブン</t>
    </rPh>
    <phoneticPr fontId="4"/>
  </si>
  <si>
    <t>施設区分</t>
    <rPh sb="0" eb="2">
      <t>シセツ</t>
    </rPh>
    <rPh sb="2" eb="4">
      <t>クブン</t>
    </rPh>
    <phoneticPr fontId="1"/>
  </si>
  <si>
    <t>基準額
A</t>
    <rPh sb="0" eb="3">
      <t>キジュンガク</t>
    </rPh>
    <phoneticPr fontId="1"/>
  </si>
  <si>
    <t>寄付金その他の収入額
D</t>
    <rPh sb="0" eb="3">
      <t>キフキン</t>
    </rPh>
    <rPh sb="5" eb="6">
      <t>タ</t>
    </rPh>
    <rPh sb="7" eb="9">
      <t>シュウニュウ</t>
    </rPh>
    <rPh sb="9" eb="10">
      <t>ガク</t>
    </rPh>
    <phoneticPr fontId="4"/>
  </si>
  <si>
    <r>
      <rPr>
        <sz val="11"/>
        <color theme="1"/>
        <rFont val="ＭＳ Ｐゴシック"/>
        <family val="3"/>
        <charset val="128"/>
      </rPr>
      <t>⑴</t>
    </r>
    <r>
      <rPr>
        <sz val="11"/>
        <color theme="1"/>
        <rFont val="ＭＳ Ｐゴシック"/>
        <family val="3"/>
        <charset val="128"/>
        <scheme val="minor"/>
      </rPr>
      <t>選定額
E=MIN(A,C)</t>
    </r>
    <rPh sb="1" eb="4">
      <t>センテイガク</t>
    </rPh>
    <phoneticPr fontId="4"/>
  </si>
  <si>
    <t>総事業費-収入
F=B-D</t>
    <rPh sb="0" eb="4">
      <t>ソウジギョウヒ</t>
    </rPh>
    <rPh sb="5" eb="7">
      <t>シュウニュウ</t>
    </rPh>
    <phoneticPr fontId="4"/>
  </si>
  <si>
    <t>⑵選定額
G=MIN(E,F)</t>
    <rPh sb="1" eb="4">
      <t>センテイガク</t>
    </rPh>
    <phoneticPr fontId="4"/>
  </si>
  <si>
    <t>補助率
H</t>
    <rPh sb="0" eb="3">
      <t>ホジョリツ</t>
    </rPh>
    <phoneticPr fontId="4"/>
  </si>
  <si>
    <t>保険医療機関等名称</t>
    <rPh sb="0" eb="2">
      <t>ホケン</t>
    </rPh>
    <rPh sb="2" eb="4">
      <t>イリョウ</t>
    </rPh>
    <rPh sb="4" eb="6">
      <t>キカン</t>
    </rPh>
    <rPh sb="6" eb="7">
      <t>ナド</t>
    </rPh>
    <rPh sb="7" eb="9">
      <t>メイショウ</t>
    </rPh>
    <phoneticPr fontId="4"/>
  </si>
  <si>
    <t>合　計</t>
    <rPh sb="0" eb="1">
      <t>ゴウ</t>
    </rPh>
    <rPh sb="2" eb="3">
      <t>ケイ</t>
    </rPh>
    <phoneticPr fontId="4"/>
  </si>
  <si>
    <t>-</t>
    <phoneticPr fontId="1"/>
  </si>
  <si>
    <t>別紙１</t>
    <rPh sb="0" eb="2">
      <t>ベッシ</t>
    </rPh>
    <phoneticPr fontId="4"/>
  </si>
  <si>
    <t>経費所要額（精算額）調書</t>
    <rPh sb="0" eb="2">
      <t>ケイヒ</t>
    </rPh>
    <rPh sb="2" eb="5">
      <t>ショヨウガク</t>
    </rPh>
    <rPh sb="6" eb="9">
      <t>セイサンガク</t>
    </rPh>
    <rPh sb="10" eb="12">
      <t>チョウショ</t>
    </rPh>
    <phoneticPr fontId="4"/>
  </si>
  <si>
    <r>
      <t xml:space="preserve">補助所要額
I =G*H
</t>
    </r>
    <r>
      <rPr>
        <sz val="10"/>
        <color theme="1"/>
        <rFont val="ＭＳ Ｐゴシック"/>
        <family val="3"/>
        <charset val="128"/>
        <scheme val="minor"/>
      </rPr>
      <t>(千円未満切り捨て)</t>
    </r>
    <rPh sb="0" eb="2">
      <t>ホジョ</t>
    </rPh>
    <rPh sb="2" eb="4">
      <t>ショヨウ</t>
    </rPh>
    <rPh sb="14" eb="18">
      <t>センエンミマン</t>
    </rPh>
    <rPh sb="18" eb="19">
      <t>キ</t>
    </rPh>
    <rPh sb="20" eb="21">
      <t>ス</t>
    </rPh>
    <phoneticPr fontId="4"/>
  </si>
  <si>
    <t>初期導入(交付要綱第2条1項1号の事業)</t>
  </si>
  <si>
    <t>大規模病院（病床数200床以上）</t>
  </si>
  <si>
    <t>病院（病床数200床未満）</t>
  </si>
  <si>
    <t>診療所</t>
  </si>
  <si>
    <t>薬局</t>
  </si>
  <si>
    <t>施設区分</t>
    <rPh sb="0" eb="4">
      <t>シセツクブン</t>
    </rPh>
    <phoneticPr fontId="1"/>
  </si>
  <si>
    <t>基準額</t>
    <rPh sb="0" eb="3">
      <t>キジュンガク</t>
    </rPh>
    <phoneticPr fontId="1"/>
  </si>
  <si>
    <t>新機能(交付要綱第2条1項2号の事業)</t>
  </si>
  <si>
    <t>併用(交付要綱第2条1項3号の事業)</t>
  </si>
  <si>
    <t>No</t>
    <phoneticPr fontId="1"/>
  </si>
  <si>
    <t>補助率</t>
    <rPh sb="0" eb="3">
      <t>ホジョリツ</t>
    </rPh>
    <phoneticPr fontId="1"/>
  </si>
  <si>
    <t>電子処方箋管理サービス導入日</t>
    <phoneticPr fontId="1"/>
  </si>
  <si>
    <t>申請者情報</t>
    <rPh sb="0" eb="3">
      <t>シンセイシャ</t>
    </rPh>
    <rPh sb="3" eb="5">
      <t>ジョウホウ</t>
    </rPh>
    <phoneticPr fontId="1"/>
  </si>
  <si>
    <t>（単位：円）</t>
    <phoneticPr fontId="1"/>
  </si>
  <si>
    <t>事業区分＆施設区分</t>
    <rPh sb="0" eb="4">
      <t>ジギョウクブン</t>
    </rPh>
    <rPh sb="5" eb="9">
      <t>シセツクブン</t>
    </rPh>
    <phoneticPr fontId="1"/>
  </si>
  <si>
    <t>0101</t>
    <phoneticPr fontId="1"/>
  </si>
  <si>
    <t>0102</t>
  </si>
  <si>
    <t>0103</t>
  </si>
  <si>
    <t>0104</t>
  </si>
  <si>
    <t>0201</t>
    <phoneticPr fontId="1"/>
  </si>
  <si>
    <t>0202</t>
  </si>
  <si>
    <t>0203</t>
  </si>
  <si>
    <t>0204</t>
  </si>
  <si>
    <t>0301</t>
    <phoneticPr fontId="1"/>
  </si>
  <si>
    <t>0302</t>
  </si>
  <si>
    <t>0303</t>
  </si>
  <si>
    <t>0304</t>
  </si>
  <si>
    <t>保険医療機関コード
（10桁）</t>
    <rPh sb="0" eb="2">
      <t>ホケン</t>
    </rPh>
    <rPh sb="2" eb="6">
      <t>イリョウキカン</t>
    </rPh>
    <rPh sb="13" eb="14">
      <t>ケタ</t>
    </rPh>
    <phoneticPr fontId="4"/>
  </si>
  <si>
    <t>開設者氏名（法人または個人）</t>
    <rPh sb="0" eb="2">
      <t>カイセツ</t>
    </rPh>
    <rPh sb="2" eb="3">
      <t>シャ</t>
    </rPh>
    <rPh sb="3" eb="5">
      <t>シメイ</t>
    </rPh>
    <rPh sb="11" eb="13">
      <t>コジン</t>
    </rPh>
    <phoneticPr fontId="1"/>
  </si>
  <si>
    <t>総事業費
（実支出額）
B</t>
    <rPh sb="0" eb="4">
      <t>ソウジギョウヒ</t>
    </rPh>
    <rPh sb="6" eb="10">
      <t>ジツシシュツガク</t>
    </rPh>
    <phoneticPr fontId="4"/>
  </si>
  <si>
    <t>仕入控除税額を除いた額
C</t>
    <rPh sb="0" eb="6">
      <t>シイレコウジョゼイガク</t>
    </rPh>
    <rPh sb="7" eb="8">
      <t>ノゾ</t>
    </rPh>
    <rPh sb="10" eb="11">
      <t>ガク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</si>
</sst>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yyyy/mm/dd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</cellStyleXfs>
  <cellXfs count="55">
    <xf numFmtId="0" fontId="0" fillId="0" borderId="0" xfId="0">
      <alignment vertical="center"/>
    </xf>
    <xf numFmtId="12" fontId="5" fillId="0" borderId="4" xfId="2" applyNumberFormat="1" applyFont="1" applyBorder="1" applyAlignment="1">
      <alignment horizontal="right" vertical="center"/>
    </xf>
    <xf numFmtId="12" fontId="5" fillId="0" borderId="1" xfId="2" applyNumberFormat="1" applyFont="1" applyBorder="1" applyAlignment="1">
      <alignment horizontal="right"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176" fontId="5" fillId="2" borderId="4" xfId="2" applyNumberFormat="1" applyFont="1" applyFill="1" applyBorder="1" applyAlignment="1" applyProtection="1">
      <alignment horizontal="right" vertical="center"/>
      <protection locked="0"/>
    </xf>
    <xf numFmtId="176" fontId="5" fillId="2" borderId="1" xfId="2" applyNumberFormat="1" applyFont="1" applyFill="1" applyBorder="1" applyAlignment="1" applyProtection="1">
      <alignment horizontal="right" vertical="center"/>
      <protection locked="0"/>
    </xf>
    <xf numFmtId="0" fontId="5" fillId="2" borderId="4" xfId="2" applyFont="1" applyFill="1" applyBorder="1" applyAlignment="1" applyProtection="1">
      <alignment horizontal="left" vertical="center" wrapText="1"/>
      <protection locked="0"/>
    </xf>
    <xf numFmtId="49" fontId="5" fillId="2" borderId="4" xfId="2" applyNumberFormat="1" applyFont="1" applyFill="1" applyBorder="1" applyAlignment="1" applyProtection="1">
      <alignment horizontal="left" vertical="center"/>
      <protection locked="0"/>
    </xf>
    <xf numFmtId="0" fontId="5" fillId="2" borderId="4" xfId="2" applyFont="1" applyFill="1" applyBorder="1" applyAlignment="1" applyProtection="1">
      <alignment horizontal="left" vertical="center"/>
      <protection locked="0"/>
    </xf>
    <xf numFmtId="0" fontId="5" fillId="2" borderId="1" xfId="2" applyFont="1" applyFill="1" applyBorder="1" applyAlignment="1" applyProtection="1">
      <alignment horizontal="left" vertical="center" wrapText="1"/>
      <protection locked="0"/>
    </xf>
    <xf numFmtId="49" fontId="5" fillId="2" borderId="1" xfId="2" applyNumberFormat="1" applyFont="1" applyFill="1" applyBorder="1" applyAlignment="1" applyProtection="1">
      <alignment horizontal="left" vertical="center"/>
      <protection locked="0"/>
    </xf>
    <xf numFmtId="0" fontId="5" fillId="2" borderId="1" xfId="2" applyFont="1" applyFill="1" applyBorder="1" applyAlignment="1" applyProtection="1">
      <alignment horizontal="left" vertical="center"/>
      <protection locked="0"/>
    </xf>
    <xf numFmtId="38" fontId="0" fillId="0" borderId="1" xfId="1" applyFont="1" applyBorder="1">
      <alignment vertical="center"/>
    </xf>
    <xf numFmtId="12" fontId="0" fillId="0" borderId="1" xfId="0" applyNumberFormat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Border="1" applyAlignment="1">
      <alignment vertical="center" shrinkToFit="1"/>
    </xf>
    <xf numFmtId="0" fontId="0" fillId="0" borderId="1" xfId="0" quotePrefix="1" applyBorder="1">
      <alignment vertical="center"/>
    </xf>
    <xf numFmtId="0" fontId="0" fillId="0" borderId="6" xfId="0" applyBorder="1">
      <alignment vertical="center"/>
    </xf>
    <xf numFmtId="0" fontId="0" fillId="0" borderId="6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3" fillId="0" borderId="0" xfId="2"/>
    <xf numFmtId="0" fontId="3" fillId="0" borderId="0" xfId="2" applyAlignment="1">
      <alignment horizontal="center"/>
    </xf>
    <xf numFmtId="0" fontId="3" fillId="0" borderId="0" xfId="2" applyAlignment="1">
      <alignment horizontal="right"/>
    </xf>
    <xf numFmtId="0" fontId="6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0" fontId="5" fillId="0" borderId="2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3" fillId="0" borderId="5" xfId="2" applyBorder="1"/>
    <xf numFmtId="38" fontId="5" fillId="0" borderId="4" xfId="1" applyFont="1" applyFill="1" applyBorder="1" applyAlignment="1" applyProtection="1">
      <alignment horizontal="right" vertical="center"/>
    </xf>
    <xf numFmtId="176" fontId="5" fillId="0" borderId="4" xfId="2" applyNumberFormat="1" applyFont="1" applyBorder="1" applyAlignment="1">
      <alignment horizontal="right" vertical="center"/>
    </xf>
    <xf numFmtId="0" fontId="3" fillId="0" borderId="1" xfId="2" applyBorder="1"/>
    <xf numFmtId="176" fontId="5" fillId="0" borderId="1" xfId="2" applyNumberFormat="1" applyFont="1" applyBorder="1" applyAlignment="1">
      <alignment horizontal="right" vertical="center"/>
    </xf>
    <xf numFmtId="177" fontId="5" fillId="2" borderId="4" xfId="2" applyNumberFormat="1" applyFont="1" applyFill="1" applyBorder="1" applyAlignment="1" applyProtection="1">
      <alignment horizontal="right" vertical="center"/>
      <protection locked="0"/>
    </xf>
    <xf numFmtId="177" fontId="5" fillId="2" borderId="1" xfId="2" applyNumberFormat="1" applyFont="1" applyFill="1" applyBorder="1" applyAlignment="1" applyProtection="1">
      <alignment horizontal="right" vertical="center"/>
      <protection locked="0"/>
    </xf>
    <xf numFmtId="0" fontId="3" fillId="0" borderId="4" xfId="2" applyBorder="1"/>
    <xf numFmtId="0" fontId="5" fillId="0" borderId="10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 wrapText="1"/>
    </xf>
    <xf numFmtId="176" fontId="5" fillId="0" borderId="13" xfId="2" applyNumberFormat="1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176" fontId="5" fillId="0" borderId="13" xfId="2" applyNumberFormat="1" applyFont="1" applyBorder="1" applyAlignment="1">
      <alignment horizontal="right" vertical="center"/>
    </xf>
    <xf numFmtId="176" fontId="5" fillId="0" borderId="14" xfId="2" applyNumberFormat="1" applyFont="1" applyBorder="1" applyAlignment="1">
      <alignment horizontal="right" vertical="center"/>
    </xf>
    <xf numFmtId="38" fontId="5" fillId="0" borderId="1" xfId="1" applyFont="1" applyFill="1" applyBorder="1" applyAlignment="1" applyProtection="1">
      <alignment horizontal="right" vertical="center"/>
    </xf>
    <xf numFmtId="0" fontId="11" fillId="0" borderId="10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/>
    </xf>
    <xf numFmtId="0" fontId="11" fillId="0" borderId="12" xfId="2" applyFont="1" applyBorder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0" fontId="3" fillId="2" borderId="7" xfId="2" applyFill="1" applyBorder="1" applyAlignment="1" applyProtection="1">
      <alignment horizontal="center" vertical="center" wrapText="1"/>
      <protection locked="0"/>
    </xf>
    <xf numFmtId="0" fontId="3" fillId="2" borderId="8" xfId="2" applyFill="1" applyBorder="1" applyAlignment="1" applyProtection="1">
      <alignment horizontal="center" vertical="center" wrapText="1"/>
      <protection locked="0"/>
    </xf>
    <xf numFmtId="0" fontId="3" fillId="2" borderId="9" xfId="2" applyFill="1" applyBorder="1" applyAlignment="1" applyProtection="1">
      <alignment horizontal="center" vertical="center" wrapText="1"/>
      <protection locked="0"/>
    </xf>
    <xf numFmtId="0" fontId="10" fillId="0" borderId="0" xfId="2" applyFont="1" applyAlignment="1">
      <alignment horizontal="center" vertical="center"/>
    </xf>
  </cellXfs>
  <cellStyles count="3">
    <cellStyle name="桁区切り" xfId="1" builtinId="6"/>
    <cellStyle name="標準" xfId="0" builtinId="0"/>
    <cellStyle name="標準 4" xfId="2" xr:uid="{E224DB81-53AC-4558-A7B8-B6D2CBD13446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399602</xdr:colOff>
      <xdr:row>2</xdr:row>
      <xdr:rowOff>54347</xdr:rowOff>
    </xdr:from>
    <xdr:ext cx="6813320" cy="1493166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3960C57-7300-4CB3-8115-D5C3AC0B57E5}"/>
            </a:ext>
          </a:extLst>
        </xdr:cNvPr>
        <xdr:cNvSpPr txBox="1"/>
      </xdr:nvSpPr>
      <xdr:spPr>
        <a:xfrm>
          <a:off x="10451278" y="637053"/>
          <a:ext cx="6813320" cy="1493166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200"/>
            <a:t>１　青色のセルに入力をしてください。</a:t>
          </a:r>
        </a:p>
        <a:p>
          <a:r>
            <a:rPr kumimoji="1" lang="ja-JP" altLang="en-US" sz="1200"/>
            <a:t>２　施設区分欄には、申請する施設の区分をプルダウンから選択すること。</a:t>
          </a:r>
        </a:p>
        <a:p>
          <a:r>
            <a:rPr kumimoji="1" lang="ja-JP" altLang="en-US" sz="1200"/>
            <a:t>３　</a:t>
          </a:r>
          <a:r>
            <a:rPr kumimoji="1" lang="en-US" altLang="ja-JP" sz="1200"/>
            <a:t>B</a:t>
          </a:r>
          <a:r>
            <a:rPr kumimoji="1" lang="ja-JP" altLang="en-US" sz="1200"/>
            <a:t>欄は交付要綱第２条係る事業の「総事業費」（電子処方箋の導入に係る事業費）を入力すること。</a:t>
          </a:r>
        </a:p>
        <a:p>
          <a:r>
            <a:rPr kumimoji="1" lang="ja-JP" altLang="en-US" sz="1200"/>
            <a:t>４　</a:t>
          </a:r>
          <a:r>
            <a:rPr kumimoji="1" lang="en-US" altLang="ja-JP" sz="1200"/>
            <a:t>C</a:t>
          </a:r>
          <a:r>
            <a:rPr kumimoji="1" lang="ja-JP" altLang="en-US" sz="1200"/>
            <a:t>欄は交付要綱第２条係る事業の総事業費から仕入控除税額を減額した額（税抜額）を入力すること。</a:t>
          </a:r>
        </a:p>
        <a:p>
          <a:r>
            <a:rPr kumimoji="1" lang="ja-JP" altLang="en-US" sz="1200"/>
            <a:t>５　</a:t>
          </a:r>
          <a:r>
            <a:rPr kumimoji="1" lang="en-US" altLang="ja-JP" sz="1200"/>
            <a:t>D</a:t>
          </a:r>
          <a:r>
            <a:rPr kumimoji="1" lang="ja-JP" altLang="en-US" sz="1200"/>
            <a:t>欄は交付要綱第４条にいう「寄付金その他の収入額」があれば入力すること。</a:t>
          </a:r>
        </a:p>
        <a:p>
          <a:r>
            <a:rPr kumimoji="1" lang="ja-JP" altLang="en-US" sz="1200"/>
            <a:t>　　ただし、「医療提供体制設備整備交付金実施要領（電子処方箋管理サービス）」により</a:t>
          </a:r>
        </a:p>
        <a:p>
          <a:r>
            <a:rPr kumimoji="1" lang="ja-JP" altLang="en-US" sz="1200"/>
            <a:t>　　社会保険診療報酬支払基金から交付された補助金は含めない。</a:t>
          </a:r>
        </a:p>
      </xdr:txBody>
    </xdr:sp>
    <xdr:clientData fPrint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110155</xdr:colOff>
      <xdr:row>11</xdr:row>
      <xdr:rowOff>554803</xdr:rowOff>
    </xdr:from>
    <xdr:to>
      <xdr:col>3</xdr:col>
      <xdr:colOff>1358041</xdr:colOff>
      <xdr:row>13</xdr:row>
      <xdr:rowOff>610833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2298F66D-E1C2-C549-E428-2D08A55AA639}"/>
            </a:ext>
          </a:extLst>
        </xdr:cNvPr>
        <xdr:cNvSpPr/>
      </xdr:nvSpPr>
      <xdr:spPr>
        <a:xfrm>
          <a:off x="401508" y="5126803"/>
          <a:ext cx="2626209" cy="1311089"/>
        </a:xfrm>
        <a:prstGeom prst="wedgeRectCallout">
          <a:avLst>
            <a:gd name="adj1" fmla="val -29789"/>
            <a:gd name="adj2" fmla="val -122259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プルダウンで選択</a:t>
          </a:r>
        </a:p>
      </xdr:txBody>
    </xdr:sp>
    <xdr:clientData/>
  </xdr:twoCellAnchor>
  <xdr:twoCellAnchor editAs="oneCell">
    <xdr:from>
      <xdr:col>2</xdr:col>
      <xdr:colOff>220532</xdr:colOff>
      <xdr:row>12</xdr:row>
      <xdr:rowOff>330686</xdr:rowOff>
    </xdr:from>
    <xdr:to>
      <xdr:col>3</xdr:col>
      <xdr:colOff>1280147</xdr:colOff>
      <xdr:row>13</xdr:row>
      <xdr:rowOff>497654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E003468D-7F4C-3F60-09D2-234F0386A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9473" y="5530215"/>
          <a:ext cx="2309183" cy="794498"/>
        </a:xfrm>
        <a:prstGeom prst="rect">
          <a:avLst/>
        </a:prstGeom>
      </xdr:spPr>
    </xdr:pic>
    <xdr:clientData/>
  </xdr:twoCellAnchor>
  <xdr:twoCellAnchor>
    <xdr:from>
      <xdr:col>3</xdr:col>
      <xdr:colOff>970879</xdr:colOff>
      <xdr:row>14</xdr:row>
      <xdr:rowOff>134920</xdr:rowOff>
    </xdr:from>
    <xdr:to>
      <xdr:col>5</xdr:col>
      <xdr:colOff>263451</xdr:colOff>
      <xdr:row>16</xdr:row>
      <xdr:rowOff>170219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0442FC5B-4A0D-4F00-81DC-E27870443D4E}"/>
            </a:ext>
          </a:extLst>
        </xdr:cNvPr>
        <xdr:cNvSpPr/>
      </xdr:nvSpPr>
      <xdr:spPr>
        <a:xfrm>
          <a:off x="2640555" y="6589508"/>
          <a:ext cx="2856043" cy="1290358"/>
        </a:xfrm>
        <a:prstGeom prst="wedgeRectCallout">
          <a:avLst>
            <a:gd name="adj1" fmla="val -29357"/>
            <a:gd name="adj2" fmla="val -229636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半角</a:t>
          </a:r>
          <a:r>
            <a:rPr kumimoji="1" lang="en-US" altLang="ja-JP" sz="1100">
              <a:solidFill>
                <a:sysClr val="windowText" lastClr="000000"/>
              </a:solidFill>
            </a:rPr>
            <a:t>10</a:t>
          </a:r>
          <a:r>
            <a:rPr kumimoji="1" lang="ja-JP" altLang="en-US" sz="1100">
              <a:solidFill>
                <a:sysClr val="windowText" lastClr="000000"/>
              </a:solidFill>
            </a:rPr>
            <a:t>桁で入力してください。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「都道府県コード：</a:t>
          </a:r>
          <a:r>
            <a:rPr kumimoji="1" lang="en-US" altLang="ja-JP" sz="1100">
              <a:solidFill>
                <a:sysClr val="windowText" lastClr="000000"/>
              </a:solidFill>
            </a:rPr>
            <a:t>12</a:t>
          </a:r>
          <a:r>
            <a:rPr kumimoji="1" lang="ja-JP" altLang="en-US" sz="1100">
              <a:solidFill>
                <a:sysClr val="windowText" lastClr="000000"/>
              </a:solidFill>
            </a:rPr>
            <a:t>」＋「点数区分コード：１桁」＋「機関ごとのコード：７桁」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点数区分コード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医科：１　歯科：３ 調剤：４　とする。</a:t>
          </a:r>
        </a:p>
      </xdr:txBody>
    </xdr:sp>
    <xdr:clientData/>
  </xdr:twoCellAnchor>
  <xdr:twoCellAnchor>
    <xdr:from>
      <xdr:col>3</xdr:col>
      <xdr:colOff>1815355</xdr:colOff>
      <xdr:row>11</xdr:row>
      <xdr:rowOff>534297</xdr:rowOff>
    </xdr:from>
    <xdr:to>
      <xdr:col>5</xdr:col>
      <xdr:colOff>1025451</xdr:colOff>
      <xdr:row>13</xdr:row>
      <xdr:rowOff>590327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F180E3EF-3AC2-4D52-978F-B588BA3E417E}"/>
            </a:ext>
          </a:extLst>
        </xdr:cNvPr>
        <xdr:cNvSpPr/>
      </xdr:nvSpPr>
      <xdr:spPr>
        <a:xfrm>
          <a:off x="3485031" y="5106297"/>
          <a:ext cx="2773567" cy="1311089"/>
        </a:xfrm>
        <a:prstGeom prst="wedgeRectCallout">
          <a:avLst>
            <a:gd name="adj1" fmla="val 26216"/>
            <a:gd name="adj2" fmla="val -116276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プルダウンで選択</a:t>
          </a:r>
        </a:p>
      </xdr:txBody>
    </xdr:sp>
    <xdr:clientData/>
  </xdr:twoCellAnchor>
  <xdr:twoCellAnchor editAs="oneCell">
    <xdr:from>
      <xdr:col>4</xdr:col>
      <xdr:colOff>48635</xdr:colOff>
      <xdr:row>12</xdr:row>
      <xdr:rowOff>209103</xdr:rowOff>
    </xdr:from>
    <xdr:to>
      <xdr:col>4</xdr:col>
      <xdr:colOff>2152476</xdr:colOff>
      <xdr:row>13</xdr:row>
      <xdr:rowOff>511341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BB7F6B9C-A1F8-BBDD-964B-D687A38ED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00900" y="5408632"/>
          <a:ext cx="2115271" cy="920243"/>
        </a:xfrm>
        <a:prstGeom prst="rect">
          <a:avLst/>
        </a:prstGeom>
      </xdr:spPr>
    </xdr:pic>
    <xdr:clientData/>
  </xdr:twoCellAnchor>
  <xdr:twoCellAnchor>
    <xdr:from>
      <xdr:col>5</xdr:col>
      <xdr:colOff>1138519</xdr:colOff>
      <xdr:row>11</xdr:row>
      <xdr:rowOff>563434</xdr:rowOff>
    </xdr:from>
    <xdr:to>
      <xdr:col>7</xdr:col>
      <xdr:colOff>605118</xdr:colOff>
      <xdr:row>13</xdr:row>
      <xdr:rowOff>619464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220B22B1-5C46-417D-8D36-78DBDFD30E37}"/>
            </a:ext>
          </a:extLst>
        </xdr:cNvPr>
        <xdr:cNvSpPr/>
      </xdr:nvSpPr>
      <xdr:spPr>
        <a:xfrm>
          <a:off x="6371666" y="5135434"/>
          <a:ext cx="1819834" cy="1311089"/>
        </a:xfrm>
        <a:prstGeom prst="wedgeRectCallout">
          <a:avLst>
            <a:gd name="adj1" fmla="val 46432"/>
            <a:gd name="adj2" fmla="val -117131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rgbClr val="FF0000"/>
              </a:solidFill>
            </a:rPr>
            <a:t>対象事業費の総額</a:t>
          </a:r>
          <a:endParaRPr kumimoji="1" lang="en-US" altLang="ja-JP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749226</xdr:colOff>
      <xdr:row>11</xdr:row>
      <xdr:rowOff>555365</xdr:rowOff>
    </xdr:from>
    <xdr:to>
      <xdr:col>9</xdr:col>
      <xdr:colOff>855231</xdr:colOff>
      <xdr:row>16</xdr:row>
      <xdr:rowOff>246529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38E0EEF1-E361-4089-AC37-08C6534E7142}"/>
            </a:ext>
          </a:extLst>
        </xdr:cNvPr>
        <xdr:cNvSpPr/>
      </xdr:nvSpPr>
      <xdr:spPr>
        <a:xfrm>
          <a:off x="9344138" y="5138571"/>
          <a:ext cx="2212711" cy="2828811"/>
        </a:xfrm>
        <a:prstGeom prst="wedgeRectCallout">
          <a:avLst>
            <a:gd name="adj1" fmla="val -3420"/>
            <a:gd name="adj2" fmla="val -121405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「総事業費Ｂ」から消費税に係る仕入税額控除相当額を減額した額（税抜額）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減額せず申請する場合は、総事業費（</a:t>
          </a:r>
          <a:r>
            <a:rPr kumimoji="1" lang="en-US" altLang="ja-JP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B</a:t>
          </a: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）と同額を入力してください。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また、消費税申告による仕入控除税額の確定後、報告と返還が必要になります。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950259</xdr:colOff>
      <xdr:row>11</xdr:row>
      <xdr:rowOff>532056</xdr:rowOff>
    </xdr:from>
    <xdr:to>
      <xdr:col>12</xdr:col>
      <xdr:colOff>795617</xdr:colOff>
      <xdr:row>13</xdr:row>
      <xdr:rowOff>588086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2138522F-473A-4D60-956F-F4FC770ABA36}"/>
            </a:ext>
          </a:extLst>
        </xdr:cNvPr>
        <xdr:cNvSpPr/>
      </xdr:nvSpPr>
      <xdr:spPr>
        <a:xfrm>
          <a:off x="10889877" y="5104056"/>
          <a:ext cx="3375211" cy="1311089"/>
        </a:xfrm>
        <a:prstGeom prst="wedgeRectCallout">
          <a:avLst>
            <a:gd name="adj1" fmla="val -65802"/>
            <a:gd name="adj2" fmla="val -113713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寄付金の収入があれば入力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400" b="1">
              <a:solidFill>
                <a:srgbClr val="FF0000"/>
              </a:solidFill>
            </a:rPr>
            <a:t>ない場合、「０」を入力</a:t>
          </a:r>
          <a:r>
            <a:rPr kumimoji="1" lang="ja-JP" altLang="en-US" sz="1100">
              <a:solidFill>
                <a:sysClr val="windowText" lastClr="000000"/>
              </a:solidFill>
            </a:rPr>
            <a:t>してください。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電子処方箋の</a:t>
          </a:r>
          <a:r>
            <a:rPr kumimoji="1" lang="ja-JP" altLang="en-US" sz="1100" b="1">
              <a:solidFill>
                <a:srgbClr val="FF0000"/>
              </a:solidFill>
            </a:rPr>
            <a:t>国からの補助金は含みません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49307</xdr:colOff>
      <xdr:row>12</xdr:row>
      <xdr:rowOff>11205</xdr:rowOff>
    </xdr:from>
    <xdr:to>
      <xdr:col>1</xdr:col>
      <xdr:colOff>1098177</xdr:colOff>
      <xdr:row>13</xdr:row>
      <xdr:rowOff>616322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A7E64A97-EDD3-451B-9904-E4DC819DF039}"/>
            </a:ext>
          </a:extLst>
        </xdr:cNvPr>
        <xdr:cNvSpPr/>
      </xdr:nvSpPr>
      <xdr:spPr>
        <a:xfrm>
          <a:off x="519954" y="5210734"/>
          <a:ext cx="1048870" cy="1232647"/>
        </a:xfrm>
        <a:prstGeom prst="wedgeRectCallout">
          <a:avLst>
            <a:gd name="adj1" fmla="val -3672"/>
            <a:gd name="adj2" fmla="val -131436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サービス導入日を記載</a:t>
          </a:r>
          <a:endParaRPr kumimoji="1" lang="en-US" altLang="ja-JP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394449</xdr:colOff>
      <xdr:row>5</xdr:row>
      <xdr:rowOff>235325</xdr:rowOff>
    </xdr:from>
    <xdr:to>
      <xdr:col>4</xdr:col>
      <xdr:colOff>2057401</xdr:colOff>
      <xdr:row>6</xdr:row>
      <xdr:rowOff>536542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B024EC61-B874-4235-B2E2-9D9B7608D833}"/>
            </a:ext>
          </a:extLst>
        </xdr:cNvPr>
        <xdr:cNvSpPr/>
      </xdr:nvSpPr>
      <xdr:spPr>
        <a:xfrm>
          <a:off x="4899214" y="1479178"/>
          <a:ext cx="1662952" cy="906335"/>
        </a:xfrm>
        <a:prstGeom prst="wedgeRectCallout">
          <a:avLst>
            <a:gd name="adj1" fmla="val -90361"/>
            <a:gd name="adj2" fmla="val 26550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開設者が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法人の場合：法人名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個人の場合：個人名</a:t>
          </a:r>
          <a:endParaRPr kumimoji="1" lang="en-US" altLang="ja-JP" sz="1100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8</xdr:col>
      <xdr:colOff>125169</xdr:colOff>
      <xdr:row>3</xdr:row>
      <xdr:rowOff>22412</xdr:rowOff>
    </xdr:from>
    <xdr:ext cx="6833682" cy="1493166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9E1111B-C8A4-4D0C-9365-C17A3D8691FE}"/>
            </a:ext>
          </a:extLst>
        </xdr:cNvPr>
        <xdr:cNvSpPr txBox="1"/>
      </xdr:nvSpPr>
      <xdr:spPr>
        <a:xfrm>
          <a:off x="9773434" y="795618"/>
          <a:ext cx="6833682" cy="1493166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200"/>
            <a:t>１　青色のセルに入力をしてください。</a:t>
          </a:r>
        </a:p>
        <a:p>
          <a:r>
            <a:rPr kumimoji="1" lang="ja-JP" altLang="en-US" sz="1200"/>
            <a:t>２　施設区分欄には、申請する施設の区分をプルダウンから選択すること</a:t>
          </a:r>
        </a:p>
        <a:p>
          <a:r>
            <a:rPr kumimoji="1" lang="ja-JP" altLang="en-US" sz="1200"/>
            <a:t>３　</a:t>
          </a:r>
          <a:r>
            <a:rPr kumimoji="1" lang="en-US" altLang="ja-JP" sz="1200"/>
            <a:t>B</a:t>
          </a:r>
          <a:r>
            <a:rPr kumimoji="1" lang="ja-JP" altLang="en-US" sz="1200"/>
            <a:t>欄は交付要綱第２条係る事業の「総事業費」（電子処方箋の導入に係る事業費）を入力すること</a:t>
          </a:r>
        </a:p>
        <a:p>
          <a:r>
            <a:rPr kumimoji="1" lang="ja-JP" altLang="en-US" sz="1200"/>
            <a:t>４　</a:t>
          </a:r>
          <a:r>
            <a:rPr kumimoji="1" lang="en-US" altLang="ja-JP" sz="1200"/>
            <a:t>C</a:t>
          </a:r>
          <a:r>
            <a:rPr kumimoji="1" lang="ja-JP" altLang="en-US" sz="1200"/>
            <a:t>欄は交付要綱第２条係る事業の総事業費から仕入控除税額を減額した額（税抜額）を入力すること</a:t>
          </a:r>
        </a:p>
        <a:p>
          <a:r>
            <a:rPr kumimoji="1" lang="ja-JP" altLang="en-US" sz="1200"/>
            <a:t>５　</a:t>
          </a:r>
          <a:r>
            <a:rPr kumimoji="1" lang="en-US" altLang="ja-JP" sz="1200"/>
            <a:t>D</a:t>
          </a:r>
          <a:r>
            <a:rPr kumimoji="1" lang="ja-JP" altLang="en-US" sz="1200"/>
            <a:t>欄は交付要綱第４条にいう「寄付金その他の収入額」があれば入力すること。</a:t>
          </a:r>
        </a:p>
        <a:p>
          <a:r>
            <a:rPr kumimoji="1" lang="ja-JP" altLang="en-US" sz="1200"/>
            <a:t>　　ただし、「医療提供体制設備整備交付金実施要領（電子処方箋管理サービス）」により</a:t>
          </a:r>
        </a:p>
        <a:p>
          <a:r>
            <a:rPr kumimoji="1" lang="ja-JP" altLang="en-US" sz="1200"/>
            <a:t>　　社会保険診療報酬支払基金から交付された補助金は含めない。</a:t>
          </a:r>
        </a:p>
      </xdr:txBody>
    </xdr:sp>
    <xdr:clientData fPrint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342900</xdr:colOff>
      <xdr:row>0</xdr:row>
      <xdr:rowOff>9525</xdr:rowOff>
    </xdr:from>
    <xdr:to>
      <xdr:col>19</xdr:col>
      <xdr:colOff>609599</xdr:colOff>
      <xdr:row>8</xdr:row>
      <xdr:rowOff>9525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0C5B61C-1C63-5EFC-7DF8-2D7F0869B842}"/>
            </a:ext>
          </a:extLst>
        </xdr:cNvPr>
        <xdr:cNvSpPr txBox="1"/>
      </xdr:nvSpPr>
      <xdr:spPr>
        <a:xfrm>
          <a:off x="11734800" y="9525"/>
          <a:ext cx="6095999" cy="12954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【</a:t>
          </a:r>
          <a:r>
            <a:rPr kumimoji="1" lang="ja-JP" altLang="en-US" sz="1100"/>
            <a:t>コメント</a:t>
          </a:r>
          <a:r>
            <a:rPr kumimoji="1" lang="en-US" altLang="ja-JP" sz="1100"/>
            <a:t>】</a:t>
          </a:r>
        </a:p>
        <a:p>
          <a:r>
            <a:rPr kumimoji="1" lang="ja-JP" altLang="en-US" sz="1100"/>
            <a:t>・本シートは、メインシート「別紙１」のための項目を用意しているものです</a:t>
          </a:r>
          <a:endParaRPr kumimoji="1" lang="en-US" altLang="ja-JP" sz="1100"/>
        </a:p>
        <a:p>
          <a:r>
            <a:rPr kumimoji="1" lang="ja-JP" altLang="en-US" sz="1100"/>
            <a:t>　　</a:t>
          </a:r>
          <a:r>
            <a:rPr kumimoji="1" lang="en-US" altLang="ja-JP" sz="1100"/>
            <a:t>※</a:t>
          </a:r>
          <a:r>
            <a:rPr kumimoji="1" lang="ja-JP" altLang="en-US" sz="1100"/>
            <a:t>計算条件に変更があった場合には、このシートをメンテすれば「別紙１」に反映されるようにしてます</a:t>
          </a:r>
          <a:endParaRPr kumimoji="1" lang="en-US" altLang="ja-JP" sz="1100"/>
        </a:p>
        <a:p>
          <a:r>
            <a:rPr kumimoji="1" lang="ja-JP" altLang="en-US" sz="1100"/>
            <a:t>・リリース時には、本シート「設定用」を非表示にして、保護しておけばよいです</a:t>
          </a:r>
          <a:endParaRPr kumimoji="1" lang="en-US" altLang="ja-JP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D1DC2-1FF9-4DDF-B84F-B734FE780B27}">
  <sheetPr>
    <tabColor rgb="FFFFFF00"/>
    <pageSetUpPr fitToPage="1"/>
  </sheetPr>
  <dimension ref="A1:Q23"/>
  <sheetViews>
    <sheetView tabSelected="1" view="pageBreakPreview" zoomScale="85" zoomScaleNormal="85" zoomScaleSheetLayoutView="85" workbookViewId="0">
      <pane ySplit="9" topLeftCell="A10" activePane="bottomLeft" state="frozen"/>
      <selection pane="bottomLeft" activeCell="D3" sqref="D3"/>
    </sheetView>
  </sheetViews>
  <sheetFormatPr defaultColWidth="9" defaultRowHeight="13.2" x14ac:dyDescent="0.2"/>
  <cols>
    <col min="1" max="1" width="6.109375" style="21" customWidth="1"/>
    <col min="2" max="2" width="15.44140625" style="21" customWidth="1"/>
    <col min="3" max="3" width="18.109375" style="21" customWidth="1"/>
    <col min="4" max="4" width="18.88671875" style="21" customWidth="1"/>
    <col min="5" max="5" width="41.88671875" style="21" customWidth="1"/>
    <col min="6" max="13" width="15.44140625" style="21" customWidth="1"/>
    <col min="14" max="14" width="15.44140625" style="22" customWidth="1"/>
    <col min="15" max="15" width="15.44140625" style="21" customWidth="1"/>
    <col min="16" max="16" width="6" style="21" customWidth="1"/>
    <col min="17" max="16384" width="9" style="21"/>
  </cols>
  <sheetData>
    <row r="1" spans="1:17" x14ac:dyDescent="0.2">
      <c r="B1" s="23"/>
      <c r="O1" s="22"/>
    </row>
    <row r="2" spans="1:17" ht="33" customHeight="1" x14ac:dyDescent="0.2">
      <c r="A2" s="54" t="s">
        <v>12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7" x14ac:dyDescent="0.2">
      <c r="B3" s="23"/>
      <c r="O3" s="23"/>
    </row>
    <row r="4" spans="1:17" ht="22.5" customHeight="1" x14ac:dyDescent="0.2">
      <c r="B4" s="21" t="s">
        <v>26</v>
      </c>
      <c r="O4" s="23"/>
    </row>
    <row r="5" spans="1:17" ht="48.6" customHeight="1" x14ac:dyDescent="0.2">
      <c r="B5" s="48" t="s">
        <v>42</v>
      </c>
      <c r="C5" s="49"/>
      <c r="D5" s="50"/>
      <c r="O5" s="23"/>
    </row>
    <row r="6" spans="1:17" ht="48.6" customHeight="1" x14ac:dyDescent="0.2">
      <c r="B6" s="51"/>
      <c r="C6" s="52"/>
      <c r="D6" s="53"/>
      <c r="O6" s="23"/>
    </row>
    <row r="7" spans="1:17" x14ac:dyDescent="0.2">
      <c r="B7" s="23"/>
      <c r="O7" s="23" t="s">
        <v>27</v>
      </c>
    </row>
    <row r="8" spans="1:17" ht="48.6" customHeight="1" thickBot="1" x14ac:dyDescent="0.25">
      <c r="B8" s="45" t="s">
        <v>25</v>
      </c>
      <c r="C8" s="46" t="s">
        <v>0</v>
      </c>
      <c r="D8" s="45" t="s">
        <v>41</v>
      </c>
      <c r="E8" s="38" t="s">
        <v>8</v>
      </c>
      <c r="F8" s="38" t="s">
        <v>1</v>
      </c>
      <c r="G8" s="37" t="s">
        <v>2</v>
      </c>
      <c r="H8" s="37" t="s">
        <v>43</v>
      </c>
      <c r="I8" s="37" t="s">
        <v>44</v>
      </c>
      <c r="J8" s="37" t="s">
        <v>3</v>
      </c>
      <c r="K8" s="39" t="s">
        <v>4</v>
      </c>
      <c r="L8" s="39" t="s">
        <v>5</v>
      </c>
      <c r="M8" s="39" t="s">
        <v>6</v>
      </c>
      <c r="N8" s="37" t="s">
        <v>7</v>
      </c>
      <c r="O8" s="39" t="s">
        <v>13</v>
      </c>
    </row>
    <row r="9" spans="1:17" ht="56.25" customHeight="1" thickBot="1" x14ac:dyDescent="0.25">
      <c r="A9" s="47" t="s">
        <v>9</v>
      </c>
      <c r="B9" s="40" t="s">
        <v>10</v>
      </c>
      <c r="C9" s="41" t="s">
        <v>10</v>
      </c>
      <c r="D9" s="41" t="s">
        <v>10</v>
      </c>
      <c r="E9" s="41" t="s">
        <v>10</v>
      </c>
      <c r="F9" s="41" t="s">
        <v>10</v>
      </c>
      <c r="G9" s="41" t="s">
        <v>10</v>
      </c>
      <c r="H9" s="42">
        <f t="shared" ref="H9:M9" si="0">SUM(H10:H23)</f>
        <v>0</v>
      </c>
      <c r="I9" s="42">
        <f t="shared" si="0"/>
        <v>0</v>
      </c>
      <c r="J9" s="42">
        <f t="shared" si="0"/>
        <v>0</v>
      </c>
      <c r="K9" s="42">
        <f t="shared" si="0"/>
        <v>0</v>
      </c>
      <c r="L9" s="42">
        <f t="shared" si="0"/>
        <v>0</v>
      </c>
      <c r="M9" s="42">
        <f t="shared" si="0"/>
        <v>0</v>
      </c>
      <c r="N9" s="41" t="s">
        <v>10</v>
      </c>
      <c r="O9" s="43">
        <f>SUM(O10:O23)</f>
        <v>0</v>
      </c>
    </row>
    <row r="10" spans="1:17" ht="50.1" customHeight="1" x14ac:dyDescent="0.2">
      <c r="A10" s="36">
        <v>1</v>
      </c>
      <c r="B10" s="34"/>
      <c r="C10" s="7"/>
      <c r="D10" s="8"/>
      <c r="E10" s="9"/>
      <c r="F10" s="7"/>
      <c r="G10" s="30" t="str">
        <f>IFERROR(VLOOKUP(C10&amp;F10,設定用!I:J,2,FALSE),"")</f>
        <v/>
      </c>
      <c r="H10" s="5"/>
      <c r="I10" s="5"/>
      <c r="J10" s="5"/>
      <c r="K10" s="31">
        <f>IFERROR(ROUNDDOWN(MIN(G10,I10),-3),"")</f>
        <v>0</v>
      </c>
      <c r="L10" s="31">
        <f t="shared" ref="L10:L23" si="1">H10-J10</f>
        <v>0</v>
      </c>
      <c r="M10" s="31">
        <f>IFERROR(ROUNDDOWN(MIN(K10,L10),-3),"")</f>
        <v>0</v>
      </c>
      <c r="N10" s="1" t="str">
        <f>IFERROR(VLOOKUP(F10,設定用!E:F,2,FALSE),"")</f>
        <v/>
      </c>
      <c r="O10" s="31" t="str">
        <f>IFERROR(ROUNDDOWN(M10*N10,-3),"")</f>
        <v/>
      </c>
      <c r="P10" s="21">
        <f>COUNTA(B10:F10,H10:J10)</f>
        <v>0</v>
      </c>
      <c r="Q10" s="21" t="str" cm="1">
        <f t="array" ref="Q10">_xlfn.IFS(P10=8,"OK",AND(P10&gt;=1,P10&lt;=7),"入力漏れあり",P10&gt;8,"",P10=0,"未入力")</f>
        <v>未入力</v>
      </c>
    </row>
    <row r="11" spans="1:17" ht="50.1" customHeight="1" x14ac:dyDescent="0.2">
      <c r="A11" s="32">
        <v>2</v>
      </c>
      <c r="B11" s="35"/>
      <c r="C11" s="10"/>
      <c r="D11" s="11"/>
      <c r="E11" s="12"/>
      <c r="F11" s="10"/>
      <c r="G11" s="44" t="str">
        <f>IFERROR(VLOOKUP(C11&amp;F11,設定用!I:J,2,FALSE),"")</f>
        <v/>
      </c>
      <c r="H11" s="6"/>
      <c r="I11" s="6"/>
      <c r="J11" s="6"/>
      <c r="K11" s="33">
        <f t="shared" ref="K11:K19" si="2">IFERROR(ROUNDDOWN(MIN(G11,I11),-3),"")</f>
        <v>0</v>
      </c>
      <c r="L11" s="33">
        <f t="shared" si="1"/>
        <v>0</v>
      </c>
      <c r="M11" s="33">
        <f>IFERROR(ROUNDDOWN(MIN(K11,L11),-3),"")</f>
        <v>0</v>
      </c>
      <c r="N11" s="2" t="str">
        <f>IFERROR(VLOOKUP(F11,設定用!E:F,2,FALSE),"")</f>
        <v/>
      </c>
      <c r="O11" s="33" t="str">
        <f t="shared" ref="O11:O19" si="3">IFERROR(ROUNDDOWN(M11*N11,-3),"")</f>
        <v/>
      </c>
      <c r="P11" s="21">
        <f>COUNTA(B11:F11,H11:J11)</f>
        <v>0</v>
      </c>
      <c r="Q11" s="21" t="str" cm="1">
        <f t="array" ref="Q11">_xlfn.IFS(P11=8,"OK",AND(P11&gt;=1,P11&lt;=7),"入力漏れあり",P11&gt;8,"",P11=0,"未入力")</f>
        <v>未入力</v>
      </c>
    </row>
    <row r="12" spans="1:17" ht="50.1" customHeight="1" x14ac:dyDescent="0.2">
      <c r="A12" s="32">
        <v>3</v>
      </c>
      <c r="B12" s="35"/>
      <c r="C12" s="10"/>
      <c r="D12" s="11"/>
      <c r="E12" s="12"/>
      <c r="F12" s="10"/>
      <c r="G12" s="44" t="str">
        <f>IFERROR(VLOOKUP(C12&amp;F12,設定用!I:J,2,FALSE),"")</f>
        <v/>
      </c>
      <c r="H12" s="6"/>
      <c r="I12" s="6"/>
      <c r="J12" s="6"/>
      <c r="K12" s="33">
        <f t="shared" si="2"/>
        <v>0</v>
      </c>
      <c r="L12" s="33">
        <f t="shared" si="1"/>
        <v>0</v>
      </c>
      <c r="M12" s="33">
        <f t="shared" ref="M12" si="4">IFERROR(ROUNDDOWN(MIN(K12,L12),-3),"")</f>
        <v>0</v>
      </c>
      <c r="N12" s="2" t="str">
        <f>IFERROR(VLOOKUP(F12,設定用!E:F,2,FALSE),"")</f>
        <v/>
      </c>
      <c r="O12" s="33" t="str">
        <f t="shared" si="3"/>
        <v/>
      </c>
      <c r="P12" s="21">
        <f t="shared" ref="P12:P23" si="5">COUNTA(B12:F12,H12:J12)</f>
        <v>0</v>
      </c>
      <c r="Q12" s="21" t="str" cm="1">
        <f t="array" ref="Q12">_xlfn.IFS(P12=8,"OK",AND(P12&gt;=1,P12&lt;=7),"入力漏れあり",P12&gt;8,"",P12=0,"未入力")</f>
        <v>未入力</v>
      </c>
    </row>
    <row r="13" spans="1:17" ht="50.1" customHeight="1" x14ac:dyDescent="0.2">
      <c r="A13" s="32">
        <v>4</v>
      </c>
      <c r="B13" s="35"/>
      <c r="C13" s="10"/>
      <c r="D13" s="11"/>
      <c r="E13" s="12"/>
      <c r="F13" s="10"/>
      <c r="G13" s="44" t="str">
        <f>IFERROR(VLOOKUP(C13&amp;F13,設定用!I:J,2,FALSE),"")</f>
        <v/>
      </c>
      <c r="H13" s="6"/>
      <c r="I13" s="6"/>
      <c r="J13" s="6"/>
      <c r="K13" s="33">
        <f t="shared" si="2"/>
        <v>0</v>
      </c>
      <c r="L13" s="33">
        <f t="shared" si="1"/>
        <v>0</v>
      </c>
      <c r="M13" s="33">
        <f>IFERROR(ROUNDDOWN(MIN(K13,L13),-3),"")</f>
        <v>0</v>
      </c>
      <c r="N13" s="2" t="str">
        <f>IFERROR(VLOOKUP(F13,設定用!E:F,2,FALSE),"")</f>
        <v/>
      </c>
      <c r="O13" s="33" t="str">
        <f t="shared" si="3"/>
        <v/>
      </c>
      <c r="P13" s="21">
        <f t="shared" si="5"/>
        <v>0</v>
      </c>
      <c r="Q13" s="21" t="str" cm="1">
        <f t="array" ref="Q13">_xlfn.IFS(P13=8,"OK",AND(P13&gt;=1,P13&lt;=7),"入力漏れあり",P13&gt;8,"",P13=0,"未入力")</f>
        <v>未入力</v>
      </c>
    </row>
    <row r="14" spans="1:17" ht="50.1" customHeight="1" x14ac:dyDescent="0.2">
      <c r="A14" s="32">
        <v>5</v>
      </c>
      <c r="B14" s="35"/>
      <c r="C14" s="10"/>
      <c r="D14" s="11"/>
      <c r="E14" s="12"/>
      <c r="F14" s="10"/>
      <c r="G14" s="44" t="str">
        <f>IFERROR(VLOOKUP(C14&amp;F14,設定用!I:J,2,FALSE),"")</f>
        <v/>
      </c>
      <c r="H14" s="6"/>
      <c r="I14" s="6"/>
      <c r="J14" s="6"/>
      <c r="K14" s="33">
        <f t="shared" si="2"/>
        <v>0</v>
      </c>
      <c r="L14" s="33">
        <f t="shared" si="1"/>
        <v>0</v>
      </c>
      <c r="M14" s="33">
        <f t="shared" ref="M14" si="6">IFERROR(ROUNDDOWN(MIN(K14,L14),-3),"")</f>
        <v>0</v>
      </c>
      <c r="N14" s="2" t="str">
        <f>IFERROR(VLOOKUP(F14,設定用!E:F,2,FALSE),"")</f>
        <v/>
      </c>
      <c r="O14" s="33" t="str">
        <f t="shared" si="3"/>
        <v/>
      </c>
      <c r="P14" s="21">
        <f t="shared" si="5"/>
        <v>0</v>
      </c>
      <c r="Q14" s="21" t="str" cm="1">
        <f t="array" ref="Q14">_xlfn.IFS(P14=8,"OK",AND(P14&gt;=1,P14&lt;=7),"入力漏れあり",P14&gt;8,"",P14=0,"未入力")</f>
        <v>未入力</v>
      </c>
    </row>
    <row r="15" spans="1:17" ht="50.1" customHeight="1" x14ac:dyDescent="0.2">
      <c r="A15" s="32">
        <v>6</v>
      </c>
      <c r="B15" s="35"/>
      <c r="C15" s="10"/>
      <c r="D15" s="11"/>
      <c r="E15" s="12"/>
      <c r="F15" s="10"/>
      <c r="G15" s="44" t="str">
        <f>IFERROR(VLOOKUP(C15&amp;F15,設定用!I:J,2,FALSE),"")</f>
        <v/>
      </c>
      <c r="H15" s="6"/>
      <c r="I15" s="6"/>
      <c r="J15" s="6"/>
      <c r="K15" s="33">
        <f t="shared" si="2"/>
        <v>0</v>
      </c>
      <c r="L15" s="33">
        <f t="shared" si="1"/>
        <v>0</v>
      </c>
      <c r="M15" s="33">
        <f>IFERROR(ROUNDDOWN(MIN(K15,L15),-3),"")</f>
        <v>0</v>
      </c>
      <c r="N15" s="2" t="str">
        <f>IFERROR(VLOOKUP(F15,設定用!E:F,2,FALSE),"")</f>
        <v/>
      </c>
      <c r="O15" s="33" t="str">
        <f t="shared" si="3"/>
        <v/>
      </c>
      <c r="P15" s="21">
        <f t="shared" si="5"/>
        <v>0</v>
      </c>
      <c r="Q15" s="21" t="str" cm="1">
        <f t="array" ref="Q15">_xlfn.IFS(P15=8,"OK",AND(P15&gt;=1,P15&lt;=7),"入力漏れあり",P15&gt;8,"",P15=0,"未入力")</f>
        <v>未入力</v>
      </c>
    </row>
    <row r="16" spans="1:17" ht="50.1" customHeight="1" x14ac:dyDescent="0.2">
      <c r="A16" s="32">
        <v>7</v>
      </c>
      <c r="B16" s="35"/>
      <c r="C16" s="10"/>
      <c r="D16" s="11"/>
      <c r="E16" s="12"/>
      <c r="F16" s="10"/>
      <c r="G16" s="44" t="str">
        <f>IFERROR(VLOOKUP(C16&amp;F16,設定用!I:J,2,FALSE),"")</f>
        <v/>
      </c>
      <c r="H16" s="6"/>
      <c r="I16" s="6"/>
      <c r="J16" s="6"/>
      <c r="K16" s="33">
        <f t="shared" si="2"/>
        <v>0</v>
      </c>
      <c r="L16" s="33">
        <f t="shared" si="1"/>
        <v>0</v>
      </c>
      <c r="M16" s="33">
        <f>IFERROR(ROUNDDOWN(MIN(K16,L16),-3),"")</f>
        <v>0</v>
      </c>
      <c r="N16" s="2" t="str">
        <f>IFERROR(VLOOKUP(F16,設定用!E:F,2,FALSE),"")</f>
        <v/>
      </c>
      <c r="O16" s="33" t="str">
        <f t="shared" si="3"/>
        <v/>
      </c>
      <c r="P16" s="21">
        <f t="shared" si="5"/>
        <v>0</v>
      </c>
      <c r="Q16" s="21" t="str" cm="1">
        <f t="array" ref="Q16">_xlfn.IFS(P16=8,"OK",AND(P16&gt;=1,P16&lt;=7),"入力漏れあり",P16&gt;8,"",P16=0,"未入力")</f>
        <v>未入力</v>
      </c>
    </row>
    <row r="17" spans="1:17" ht="50.1" customHeight="1" x14ac:dyDescent="0.2">
      <c r="A17" s="32">
        <v>8</v>
      </c>
      <c r="B17" s="35"/>
      <c r="C17" s="10"/>
      <c r="D17" s="11"/>
      <c r="E17" s="12"/>
      <c r="F17" s="10"/>
      <c r="G17" s="44" t="str">
        <f>IFERROR(VLOOKUP(C17&amp;F17,設定用!I:J,2,FALSE),"")</f>
        <v/>
      </c>
      <c r="H17" s="6"/>
      <c r="I17" s="6"/>
      <c r="J17" s="6"/>
      <c r="K17" s="33">
        <f t="shared" si="2"/>
        <v>0</v>
      </c>
      <c r="L17" s="33">
        <f t="shared" si="1"/>
        <v>0</v>
      </c>
      <c r="M17" s="33">
        <f t="shared" ref="M17" si="7">IFERROR(ROUNDDOWN(MIN(K17,L17),-3),"")</f>
        <v>0</v>
      </c>
      <c r="N17" s="2" t="str">
        <f>IFERROR(VLOOKUP(F17,設定用!E:F,2,FALSE),"")</f>
        <v/>
      </c>
      <c r="O17" s="33" t="str">
        <f t="shared" si="3"/>
        <v/>
      </c>
      <c r="P17" s="21">
        <f t="shared" si="5"/>
        <v>0</v>
      </c>
      <c r="Q17" s="21" t="str" cm="1">
        <f t="array" ref="Q17">_xlfn.IFS(P17=8,"OK",AND(P17&gt;=1,P17&lt;=7),"入力漏れあり",P17&gt;8,"",P17=0,"未入力")</f>
        <v>未入力</v>
      </c>
    </row>
    <row r="18" spans="1:17" ht="50.1" customHeight="1" x14ac:dyDescent="0.2">
      <c r="A18" s="32">
        <v>9</v>
      </c>
      <c r="B18" s="35"/>
      <c r="C18" s="10"/>
      <c r="D18" s="11"/>
      <c r="E18" s="12"/>
      <c r="F18" s="10"/>
      <c r="G18" s="44" t="str">
        <f>IFERROR(VLOOKUP(C18&amp;F18,設定用!I:J,2,FALSE),"")</f>
        <v/>
      </c>
      <c r="H18" s="6"/>
      <c r="I18" s="6"/>
      <c r="J18" s="6"/>
      <c r="K18" s="33">
        <f t="shared" si="2"/>
        <v>0</v>
      </c>
      <c r="L18" s="33">
        <f t="shared" si="1"/>
        <v>0</v>
      </c>
      <c r="M18" s="33">
        <f>IFERROR(ROUNDDOWN(MIN(K18,L18),-3),"")</f>
        <v>0</v>
      </c>
      <c r="N18" s="2" t="str">
        <f>IFERROR(VLOOKUP(F18,設定用!E:F,2,FALSE),"")</f>
        <v/>
      </c>
      <c r="O18" s="33" t="str">
        <f t="shared" si="3"/>
        <v/>
      </c>
      <c r="P18" s="21">
        <f t="shared" si="5"/>
        <v>0</v>
      </c>
      <c r="Q18" s="21" t="str" cm="1">
        <f t="array" ref="Q18">_xlfn.IFS(P18=8,"OK",AND(P18&gt;=1,P18&lt;=7),"入力漏れあり",P18&gt;8,"",P18=0,"未入力")</f>
        <v>未入力</v>
      </c>
    </row>
    <row r="19" spans="1:17" ht="50.1" customHeight="1" x14ac:dyDescent="0.2">
      <c r="A19" s="32">
        <v>10</v>
      </c>
      <c r="B19" s="35"/>
      <c r="C19" s="10"/>
      <c r="D19" s="11"/>
      <c r="E19" s="12"/>
      <c r="F19" s="10"/>
      <c r="G19" s="44" t="str">
        <f>IFERROR(VLOOKUP(C19&amp;F19,設定用!I:J,2,FALSE),"")</f>
        <v/>
      </c>
      <c r="H19" s="6"/>
      <c r="I19" s="6"/>
      <c r="J19" s="6"/>
      <c r="K19" s="33">
        <f t="shared" si="2"/>
        <v>0</v>
      </c>
      <c r="L19" s="33">
        <f t="shared" si="1"/>
        <v>0</v>
      </c>
      <c r="M19" s="33">
        <f t="shared" ref="M19" si="8">IFERROR(ROUNDDOWN(MIN(K19,L19),-3),"")</f>
        <v>0</v>
      </c>
      <c r="N19" s="2" t="str">
        <f>IFERROR(VLOOKUP(F19,設定用!E:F,2,FALSE),"")</f>
        <v/>
      </c>
      <c r="O19" s="33" t="str">
        <f t="shared" si="3"/>
        <v/>
      </c>
      <c r="P19" s="21">
        <f t="shared" si="5"/>
        <v>0</v>
      </c>
      <c r="Q19" s="21" t="str" cm="1">
        <f t="array" ref="Q19">_xlfn.IFS(P19=8,"OK",AND(P19&gt;=1,P19&lt;=7),"入力漏れあり",P19&gt;8,"",P19=0,"未入力")</f>
        <v>未入力</v>
      </c>
    </row>
    <row r="20" spans="1:17" ht="50.1" customHeight="1" x14ac:dyDescent="0.2">
      <c r="A20" s="32">
        <v>11</v>
      </c>
      <c r="B20" s="35"/>
      <c r="C20" s="10"/>
      <c r="D20" s="11"/>
      <c r="E20" s="12"/>
      <c r="F20" s="10"/>
      <c r="G20" s="44" t="str">
        <f>IFERROR(VLOOKUP(C20&amp;F20,設定用!I:J,2,FALSE),"")</f>
        <v/>
      </c>
      <c r="H20" s="6"/>
      <c r="I20" s="6"/>
      <c r="J20" s="6"/>
      <c r="K20" s="33">
        <f>IFERROR(ROUNDDOWN(MIN(G20,I20),-3),"")</f>
        <v>0</v>
      </c>
      <c r="L20" s="33">
        <f t="shared" si="1"/>
        <v>0</v>
      </c>
      <c r="M20" s="33">
        <f>IFERROR(ROUNDDOWN(MIN(K20,L20),-3),"")</f>
        <v>0</v>
      </c>
      <c r="N20" s="2" t="str">
        <f>IFERROR(VLOOKUP(F20,設定用!E:F,2,FALSE),"")</f>
        <v/>
      </c>
      <c r="O20" s="33" t="str">
        <f>IFERROR(ROUNDDOWN(M20*N20,-3),"")</f>
        <v/>
      </c>
      <c r="P20" s="21">
        <f t="shared" si="5"/>
        <v>0</v>
      </c>
      <c r="Q20" s="21" t="str" cm="1">
        <f t="array" ref="Q20">_xlfn.IFS(P20=8,"OK",AND(P20&gt;=1,P20&lt;=7),"入力漏れあり",P20&gt;8,"",P20=0,"未入力")</f>
        <v>未入力</v>
      </c>
    </row>
    <row r="21" spans="1:17" ht="50.1" customHeight="1" x14ac:dyDescent="0.2">
      <c r="A21" s="32">
        <v>12</v>
      </c>
      <c r="B21" s="35"/>
      <c r="C21" s="10"/>
      <c r="D21" s="11"/>
      <c r="E21" s="12"/>
      <c r="F21" s="10"/>
      <c r="G21" s="44" t="str">
        <f>IFERROR(VLOOKUP(C21&amp;F21,設定用!I:J,2,FALSE),"")</f>
        <v/>
      </c>
      <c r="H21" s="6"/>
      <c r="I21" s="6"/>
      <c r="J21" s="6"/>
      <c r="K21" s="33">
        <f t="shared" ref="K21:K23" si="9">IFERROR(ROUNDDOWN(MIN(G21,I21),-3),"")</f>
        <v>0</v>
      </c>
      <c r="L21" s="33">
        <f t="shared" si="1"/>
        <v>0</v>
      </c>
      <c r="M21" s="33">
        <f>IFERROR(ROUNDDOWN(MIN(K21,L21),-3),"")</f>
        <v>0</v>
      </c>
      <c r="N21" s="2" t="str">
        <f>IFERROR(VLOOKUP(F21,設定用!E:F,2,FALSE),"")</f>
        <v/>
      </c>
      <c r="O21" s="33" t="str">
        <f t="shared" ref="O21:O23" si="10">IFERROR(ROUNDDOWN(M21*N21,-3),"")</f>
        <v/>
      </c>
      <c r="P21" s="21">
        <f t="shared" si="5"/>
        <v>0</v>
      </c>
      <c r="Q21" s="21" t="str" cm="1">
        <f t="array" ref="Q21">_xlfn.IFS(P21=8,"OK",AND(P21&gt;=1,P21&lt;=7),"入力漏れあり",P21&gt;8,"",P21=0,"未入力")</f>
        <v>未入力</v>
      </c>
    </row>
    <row r="22" spans="1:17" ht="50.1" customHeight="1" x14ac:dyDescent="0.2">
      <c r="A22" s="32">
        <v>13</v>
      </c>
      <c r="B22" s="35"/>
      <c r="C22" s="10"/>
      <c r="D22" s="11"/>
      <c r="E22" s="12"/>
      <c r="F22" s="10"/>
      <c r="G22" s="44" t="str">
        <f>IFERROR(VLOOKUP(C22&amp;F22,設定用!I:J,2,FALSE),"")</f>
        <v/>
      </c>
      <c r="H22" s="6"/>
      <c r="I22" s="6"/>
      <c r="J22" s="6"/>
      <c r="K22" s="33">
        <f t="shared" si="9"/>
        <v>0</v>
      </c>
      <c r="L22" s="33">
        <f t="shared" si="1"/>
        <v>0</v>
      </c>
      <c r="M22" s="33">
        <f t="shared" ref="M22" si="11">IFERROR(ROUNDDOWN(MIN(K22,L22),-3),"")</f>
        <v>0</v>
      </c>
      <c r="N22" s="2" t="str">
        <f>IFERROR(VLOOKUP(F22,設定用!E:F,2,FALSE),"")</f>
        <v/>
      </c>
      <c r="O22" s="33" t="str">
        <f t="shared" si="10"/>
        <v/>
      </c>
      <c r="P22" s="21">
        <f t="shared" si="5"/>
        <v>0</v>
      </c>
      <c r="Q22" s="21" t="str" cm="1">
        <f t="array" ref="Q22">_xlfn.IFS(P22=8,"OK",AND(P22&gt;=1,P22&lt;=7),"入力漏れあり",P22&gt;8,"",P22=0,"未入力")</f>
        <v>未入力</v>
      </c>
    </row>
    <row r="23" spans="1:17" ht="50.1" customHeight="1" x14ac:dyDescent="0.2">
      <c r="A23" s="32">
        <v>14</v>
      </c>
      <c r="B23" s="35"/>
      <c r="C23" s="10"/>
      <c r="D23" s="11"/>
      <c r="E23" s="12"/>
      <c r="F23" s="10"/>
      <c r="G23" s="44" t="str">
        <f>IFERROR(VLOOKUP(C23&amp;F23,設定用!I:J,2,FALSE),"")</f>
        <v/>
      </c>
      <c r="H23" s="6"/>
      <c r="I23" s="6"/>
      <c r="J23" s="6"/>
      <c r="K23" s="33">
        <f t="shared" si="9"/>
        <v>0</v>
      </c>
      <c r="L23" s="33">
        <f t="shared" si="1"/>
        <v>0</v>
      </c>
      <c r="M23" s="33">
        <f>IFERROR(ROUNDDOWN(MIN(K23,L23),-3),"")</f>
        <v>0</v>
      </c>
      <c r="N23" s="2" t="str">
        <f>IFERROR(VLOOKUP(F23,設定用!E:F,2,FALSE),"")</f>
        <v/>
      </c>
      <c r="O23" s="33" t="str">
        <f t="shared" si="10"/>
        <v/>
      </c>
      <c r="P23" s="21">
        <f t="shared" si="5"/>
        <v>0</v>
      </c>
      <c r="Q23" s="21" t="str" cm="1">
        <f t="array" ref="Q23">_xlfn.IFS(P23=8,"OK",AND(P23&gt;=1,P23&lt;=7),"入力漏れあり",P23&gt;8,"",P23=0,"未入力")</f>
        <v>未入力</v>
      </c>
    </row>
  </sheetData>
  <sheetProtection algorithmName="SHA-512" hashValue="TGUsNF83lPv65ynCq/MU4tkRk7DXivRcVGzwRwFyCF+bJHd+akeq+FYtpLwZAhLZUEsiztDA6hBl8XOCnDpafw==" saltValue="iQE+dWF7p6YbOyBwRi7+TQ==" spinCount="100000" sheet="1" objects="1" scenarios="1"/>
  <mergeCells count="3">
    <mergeCell ref="B5:D5"/>
    <mergeCell ref="B6:D6"/>
    <mergeCell ref="A2:O2"/>
  </mergeCells>
  <phoneticPr fontId="1"/>
  <conditionalFormatting sqref="Q10:Q23">
    <cfRule type="cellIs" dxfId="1" priority="1" operator="equal">
      <formula>"入力漏れあり"</formula>
    </cfRule>
  </conditionalFormatting>
  <dataValidations count="3">
    <dataValidation imeMode="hiragana" allowBlank="1" showInputMessage="1" showErrorMessage="1" sqref="B6 E10:E23" xr:uid="{0E868EFD-64F5-42CF-A8FF-48F7071A4AFB}"/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D10:D23" xr:uid="{88DC9119-239D-4DB0-A774-2BD3EF61A757}">
      <formula1>10</formula1>
    </dataValidation>
    <dataValidation type="whole" operator="greaterThanOrEqual" allowBlank="1" showErrorMessage="1" error="数字で入力してください" sqref="H10:J23" xr:uid="{FB4DABC4-F0D7-438B-958F-EF4AB427AC52}">
      <formula1>0</formula1>
    </dataValidation>
  </dataValidations>
  <pageMargins left="0.51181102362204722" right="0.31496062992125984" top="0.55118110236220474" bottom="0.35433070866141736" header="0.31496062992125984" footer="0.31496062992125984"/>
  <pageSetup paperSize="9" scale="45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7FD38F-35A9-466F-BD3D-F645B33FCABF}">
          <x14:formula1>
            <xm:f>設定用!$E$2:$E$5</xm:f>
          </x14:formula1>
          <xm:sqref>F10:F23</xm:sqref>
        </x14:dataValidation>
        <x14:dataValidation type="list" allowBlank="1" showInputMessage="1" showErrorMessage="1" xr:uid="{DF2CFB08-8DE6-4747-A2B3-E5473C04CBCF}">
          <x14:formula1>
            <xm:f>設定用!$B$2:$B$4</xm:f>
          </x14:formula1>
          <xm:sqref>C10:C23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84C3A-60C8-4C20-A60C-6A8C7F0533E4}">
  <sheetPr>
    <tabColor rgb="FFFFFF00"/>
    <pageSetUpPr fitToPage="1"/>
  </sheetPr>
  <dimension ref="A1:Q23"/>
  <sheetViews>
    <sheetView view="pageBreakPreview" zoomScale="85" zoomScaleNormal="85" zoomScaleSheetLayoutView="85" workbookViewId="0">
      <pane ySplit="10" topLeftCell="A11" activePane="bottomLeft" state="frozen"/>
      <selection pane="bottomLeft" activeCell="G6" sqref="G6"/>
    </sheetView>
  </sheetViews>
  <sheetFormatPr defaultColWidth="9" defaultRowHeight="13.2" x14ac:dyDescent="0.2"/>
  <cols>
    <col min="1" max="1" width="6.109375" style="21" customWidth="1"/>
    <col min="2" max="2" width="15.44140625" style="21" customWidth="1"/>
    <col min="3" max="3" width="18.109375" style="21" customWidth="1"/>
    <col min="4" max="4" width="19.33203125" style="21" customWidth="1"/>
    <col min="5" max="5" width="35.77734375" style="21" customWidth="1"/>
    <col min="6" max="13" width="15.44140625" style="21" customWidth="1"/>
    <col min="14" max="14" width="15.44140625" style="22" customWidth="1"/>
    <col min="15" max="15" width="15.44140625" style="21" customWidth="1"/>
    <col min="16" max="16" width="6" style="21" customWidth="1"/>
    <col min="17" max="16384" width="9" style="21"/>
  </cols>
  <sheetData>
    <row r="1" spans="1:17" x14ac:dyDescent="0.2">
      <c r="B1" s="23"/>
      <c r="O1" s="23" t="s">
        <v>11</v>
      </c>
    </row>
    <row r="2" spans="1:17" ht="30.75" customHeight="1" x14ac:dyDescent="0.2">
      <c r="A2" s="54" t="s">
        <v>12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7" ht="16.2" x14ac:dyDescent="0.2">
      <c r="B3" s="25"/>
      <c r="C3" s="24"/>
      <c r="D3" s="25"/>
      <c r="E3" s="25"/>
      <c r="F3" s="24"/>
      <c r="G3" s="24"/>
      <c r="H3" s="25"/>
      <c r="I3" s="25"/>
      <c r="J3" s="25"/>
      <c r="K3" s="25"/>
      <c r="L3" s="25"/>
      <c r="M3" s="25"/>
      <c r="N3" s="25"/>
      <c r="O3" s="25"/>
    </row>
    <row r="4" spans="1:17" x14ac:dyDescent="0.2">
      <c r="B4" s="23"/>
      <c r="O4" s="23"/>
    </row>
    <row r="5" spans="1:17" ht="22.5" customHeight="1" x14ac:dyDescent="0.2">
      <c r="B5" s="21" t="s">
        <v>26</v>
      </c>
      <c r="O5" s="23"/>
    </row>
    <row r="6" spans="1:17" ht="48.6" customHeight="1" x14ac:dyDescent="0.2">
      <c r="B6" s="48" t="s">
        <v>42</v>
      </c>
      <c r="C6" s="49"/>
      <c r="D6" s="50"/>
      <c r="O6" s="23"/>
    </row>
    <row r="7" spans="1:17" ht="48.6" customHeight="1" x14ac:dyDescent="0.2">
      <c r="B7" s="51"/>
      <c r="C7" s="52"/>
      <c r="D7" s="53"/>
      <c r="O7" s="23"/>
    </row>
    <row r="8" spans="1:17" x14ac:dyDescent="0.2">
      <c r="B8" s="23"/>
      <c r="O8" s="23" t="s">
        <v>27</v>
      </c>
    </row>
    <row r="9" spans="1:17" ht="48.6" customHeight="1" thickBot="1" x14ac:dyDescent="0.25">
      <c r="B9" s="27" t="s">
        <v>25</v>
      </c>
      <c r="C9" s="26" t="s">
        <v>0</v>
      </c>
      <c r="D9" s="27" t="s">
        <v>41</v>
      </c>
      <c r="E9" s="26" t="s">
        <v>8</v>
      </c>
      <c r="F9" s="26" t="s">
        <v>1</v>
      </c>
      <c r="G9" s="27" t="s">
        <v>2</v>
      </c>
      <c r="H9" s="27" t="s">
        <v>43</v>
      </c>
      <c r="I9" s="27" t="s">
        <v>44</v>
      </c>
      <c r="J9" s="27" t="s">
        <v>3</v>
      </c>
      <c r="K9" s="28" t="s">
        <v>4</v>
      </c>
      <c r="L9" s="28" t="s">
        <v>5</v>
      </c>
      <c r="M9" s="28" t="s">
        <v>6</v>
      </c>
      <c r="N9" s="27" t="s">
        <v>7</v>
      </c>
      <c r="O9" s="28" t="s">
        <v>13</v>
      </c>
    </row>
    <row r="10" spans="1:17" ht="56.25" customHeight="1" thickTop="1" thickBot="1" x14ac:dyDescent="0.25">
      <c r="A10" s="47" t="s">
        <v>9</v>
      </c>
      <c r="B10" s="40" t="s">
        <v>10</v>
      </c>
      <c r="C10" s="41" t="s">
        <v>10</v>
      </c>
      <c r="D10" s="41" t="s">
        <v>10</v>
      </c>
      <c r="E10" s="41" t="s">
        <v>10</v>
      </c>
      <c r="F10" s="41" t="s">
        <v>10</v>
      </c>
      <c r="G10" s="41" t="s">
        <v>10</v>
      </c>
      <c r="H10" s="42">
        <f t="shared" ref="H10:M10" si="0">SUM(H11:H23)</f>
        <v>0</v>
      </c>
      <c r="I10" s="42">
        <f t="shared" si="0"/>
        <v>0</v>
      </c>
      <c r="J10" s="42">
        <f t="shared" si="0"/>
        <v>0</v>
      </c>
      <c r="K10" s="42">
        <f t="shared" si="0"/>
        <v>0</v>
      </c>
      <c r="L10" s="42">
        <f t="shared" si="0"/>
        <v>0</v>
      </c>
      <c r="M10" s="42">
        <f t="shared" si="0"/>
        <v>0</v>
      </c>
      <c r="N10" s="41" t="s">
        <v>10</v>
      </c>
      <c r="O10" s="43">
        <f>SUM(O11:O23)</f>
        <v>0</v>
      </c>
    </row>
    <row r="11" spans="1:17" ht="50.1" customHeight="1" x14ac:dyDescent="0.2">
      <c r="A11" s="29">
        <v>1</v>
      </c>
      <c r="B11" s="34"/>
      <c r="C11" s="7"/>
      <c r="D11" s="8"/>
      <c r="E11" s="9"/>
      <c r="F11" s="7"/>
      <c r="G11" s="30" t="str">
        <f>IFERROR(VLOOKUP(C11&amp;F11,設定用!I:J,2,FALSE),"")</f>
        <v/>
      </c>
      <c r="H11" s="5"/>
      <c r="I11" s="5"/>
      <c r="J11" s="5"/>
      <c r="K11" s="31">
        <f>IFERROR(ROUNDDOWN(MIN(G11,I11),-3),"")</f>
        <v>0</v>
      </c>
      <c r="L11" s="31">
        <f t="shared" ref="L11:L23" si="1">H11-J11</f>
        <v>0</v>
      </c>
      <c r="M11" s="31">
        <f>IFERROR(ROUNDDOWN(MIN(K11,L11),-3),"")</f>
        <v>0</v>
      </c>
      <c r="N11" s="1" t="str">
        <f>IFERROR(VLOOKUP(F11,設定用!E:F,2,FALSE),"")</f>
        <v/>
      </c>
      <c r="O11" s="31" t="str">
        <f>IFERROR(ROUNDDOWN(M11*N11,-3),"")</f>
        <v/>
      </c>
      <c r="P11" s="21">
        <f t="shared" ref="P11:P23" si="2">COUNTA(C11:F11,H11:J11,B11)</f>
        <v>0</v>
      </c>
      <c r="Q11" s="21" t="str" cm="1">
        <f t="array" ref="Q11">_xlfn.IFS(P11=8,"OK",AND(P11&gt;=1,P11&lt;=7),"入力漏れあり",P11&gt;8,"",P11=0,"未入力")</f>
        <v>未入力</v>
      </c>
    </row>
    <row r="12" spans="1:17" ht="50.1" customHeight="1" x14ac:dyDescent="0.2">
      <c r="A12" s="32">
        <v>2</v>
      </c>
      <c r="B12" s="34"/>
      <c r="C12" s="10"/>
      <c r="D12" s="11"/>
      <c r="E12" s="12"/>
      <c r="F12" s="10"/>
      <c r="G12" s="30" t="str">
        <f>IFERROR(VLOOKUP(C12&amp;F12,設定用!I:J,2,FALSE),"")</f>
        <v/>
      </c>
      <c r="H12" s="6"/>
      <c r="I12" s="6"/>
      <c r="J12" s="6"/>
      <c r="K12" s="31">
        <f t="shared" ref="K12:K16" si="3">IFERROR(ROUNDDOWN(MIN(G12,I12),-3),"")</f>
        <v>0</v>
      </c>
      <c r="L12" s="31">
        <f t="shared" si="1"/>
        <v>0</v>
      </c>
      <c r="M12" s="31">
        <f>IFERROR(ROUNDDOWN(MIN(K12,L12),-3),"")</f>
        <v>0</v>
      </c>
      <c r="N12" s="1" t="str">
        <f>IFERROR(VLOOKUP(F12,設定用!E:F,2,FALSE),"")</f>
        <v/>
      </c>
      <c r="O12" s="31" t="str">
        <f t="shared" ref="O12:O16" si="4">IFERROR(ROUNDDOWN(M12*N12,-3),"")</f>
        <v/>
      </c>
      <c r="P12" s="21">
        <f t="shared" si="2"/>
        <v>0</v>
      </c>
      <c r="Q12" s="21" t="str" cm="1">
        <f t="array" ref="Q12">_xlfn.IFS(P12=7,"OK",AND(P12&gt;=1,P12&lt;=6),"入力漏れあり",P12&gt;7,"",P12=0,"未入力")</f>
        <v>未入力</v>
      </c>
    </row>
    <row r="13" spans="1:17" ht="50.1" customHeight="1" x14ac:dyDescent="0.2">
      <c r="A13" s="32">
        <v>3</v>
      </c>
      <c r="B13" s="35"/>
      <c r="C13" s="10"/>
      <c r="D13" s="11"/>
      <c r="E13" s="12"/>
      <c r="F13" s="10"/>
      <c r="G13" s="30" t="str">
        <f>IFERROR(VLOOKUP(C13&amp;F13,設定用!I:J,2,FALSE),"")</f>
        <v/>
      </c>
      <c r="H13" s="6"/>
      <c r="I13" s="6"/>
      <c r="J13" s="6"/>
      <c r="K13" s="33">
        <f t="shared" si="3"/>
        <v>0</v>
      </c>
      <c r="L13" s="33">
        <f t="shared" si="1"/>
        <v>0</v>
      </c>
      <c r="M13" s="33">
        <f t="shared" ref="M13" si="5">IFERROR(ROUNDDOWN(MIN(K13,L13),-3),"")</f>
        <v>0</v>
      </c>
      <c r="N13" s="1" t="str">
        <f>IFERROR(VLOOKUP(F13,設定用!E:F,2,FALSE),"")</f>
        <v/>
      </c>
      <c r="O13" s="33" t="str">
        <f t="shared" si="4"/>
        <v/>
      </c>
      <c r="P13" s="21">
        <f t="shared" si="2"/>
        <v>0</v>
      </c>
      <c r="Q13" s="21" t="str" cm="1">
        <f t="array" ref="Q13">_xlfn.IFS(P13=7,"OK",AND(P13&gt;=1,P13&lt;=6),"入力漏れあり",P13&gt;7,"",P13=0,"未入力")</f>
        <v>未入力</v>
      </c>
    </row>
    <row r="14" spans="1:17" ht="50.1" customHeight="1" x14ac:dyDescent="0.2">
      <c r="A14" s="32">
        <v>4</v>
      </c>
      <c r="B14" s="34"/>
      <c r="C14" s="10"/>
      <c r="D14" s="11"/>
      <c r="E14" s="12"/>
      <c r="F14" s="10"/>
      <c r="G14" s="30" t="str">
        <f>IFERROR(VLOOKUP(C14&amp;F14,設定用!I:J,2,FALSE),"")</f>
        <v/>
      </c>
      <c r="H14" s="6"/>
      <c r="I14" s="6"/>
      <c r="J14" s="6"/>
      <c r="K14" s="31">
        <f t="shared" si="3"/>
        <v>0</v>
      </c>
      <c r="L14" s="31">
        <f t="shared" si="1"/>
        <v>0</v>
      </c>
      <c r="M14" s="31">
        <f>IFERROR(ROUNDDOWN(MIN(K14,L14),-3),"")</f>
        <v>0</v>
      </c>
      <c r="N14" s="1" t="str">
        <f>IFERROR(VLOOKUP(F14,設定用!E:F,2,FALSE),"")</f>
        <v/>
      </c>
      <c r="O14" s="31" t="str">
        <f t="shared" si="4"/>
        <v/>
      </c>
      <c r="P14" s="21">
        <f t="shared" si="2"/>
        <v>0</v>
      </c>
      <c r="Q14" s="21" t="str" cm="1">
        <f t="array" ref="Q14">_xlfn.IFS(P14=7,"OK",AND(P14&gt;=1,P14&lt;=6),"入力漏れあり",P14&gt;7,"",P14=0,"未入力")</f>
        <v>未入力</v>
      </c>
    </row>
    <row r="15" spans="1:17" ht="50.1" customHeight="1" x14ac:dyDescent="0.2">
      <c r="A15" s="32">
        <v>5</v>
      </c>
      <c r="B15" s="35"/>
      <c r="C15" s="10"/>
      <c r="D15" s="11"/>
      <c r="E15" s="12"/>
      <c r="F15" s="10"/>
      <c r="G15" s="30" t="str">
        <f>IFERROR(VLOOKUP(C15&amp;F15,設定用!I:J,2,FALSE),"")</f>
        <v/>
      </c>
      <c r="H15" s="6"/>
      <c r="I15" s="6"/>
      <c r="J15" s="6"/>
      <c r="K15" s="33">
        <f t="shared" si="3"/>
        <v>0</v>
      </c>
      <c r="L15" s="33">
        <f t="shared" si="1"/>
        <v>0</v>
      </c>
      <c r="M15" s="33">
        <f t="shared" ref="M15" si="6">IFERROR(ROUNDDOWN(MIN(K15,L15),-3),"")</f>
        <v>0</v>
      </c>
      <c r="N15" s="1" t="str">
        <f>IFERROR(VLOOKUP(F15,設定用!E:F,2,FALSE),"")</f>
        <v/>
      </c>
      <c r="O15" s="33" t="str">
        <f t="shared" si="4"/>
        <v/>
      </c>
      <c r="P15" s="21">
        <f t="shared" si="2"/>
        <v>0</v>
      </c>
      <c r="Q15" s="21" t="str" cm="1">
        <f t="array" ref="Q15">_xlfn.IFS(P15=7,"OK",AND(P15&gt;=1,P15&lt;=6),"入力漏れあり",P15&gt;7,"",P15=0,"未入力")</f>
        <v>未入力</v>
      </c>
    </row>
    <row r="16" spans="1:17" ht="50.1" customHeight="1" x14ac:dyDescent="0.2">
      <c r="A16" s="32">
        <v>6</v>
      </c>
      <c r="B16" s="34"/>
      <c r="C16" s="10"/>
      <c r="D16" s="11"/>
      <c r="E16" s="12"/>
      <c r="F16" s="10"/>
      <c r="G16" s="30" t="str">
        <f>IFERROR(VLOOKUP(C16&amp;F16,設定用!I:J,2,FALSE),"")</f>
        <v/>
      </c>
      <c r="H16" s="6"/>
      <c r="I16" s="6"/>
      <c r="J16" s="6"/>
      <c r="K16" s="31">
        <f t="shared" si="3"/>
        <v>0</v>
      </c>
      <c r="L16" s="31">
        <f t="shared" si="1"/>
        <v>0</v>
      </c>
      <c r="M16" s="31">
        <f>IFERROR(ROUNDDOWN(MIN(K16,L16),-3),"")</f>
        <v>0</v>
      </c>
      <c r="N16" s="1" t="str">
        <f>IFERROR(VLOOKUP(F16,設定用!E:F,2,FALSE),"")</f>
        <v/>
      </c>
      <c r="O16" s="31" t="str">
        <f t="shared" si="4"/>
        <v/>
      </c>
      <c r="P16" s="21">
        <f t="shared" si="2"/>
        <v>0</v>
      </c>
      <c r="Q16" s="21" t="str" cm="1">
        <f t="array" ref="Q16">_xlfn.IFS(P16=7,"OK",AND(P16&gt;=1,P16&lt;=6),"入力漏れあり",P16&gt;7,"",P16=0,"未入力")</f>
        <v>未入力</v>
      </c>
    </row>
    <row r="17" spans="1:17" ht="50.1" customHeight="1" x14ac:dyDescent="0.2">
      <c r="A17" s="32">
        <v>7</v>
      </c>
      <c r="B17" s="34"/>
      <c r="C17" s="10"/>
      <c r="D17" s="11"/>
      <c r="E17" s="12"/>
      <c r="F17" s="10"/>
      <c r="G17" s="30" t="str">
        <f>IFERROR(VLOOKUP(C17&amp;F17,設定用!I:J,2,FALSE),"")</f>
        <v/>
      </c>
      <c r="H17" s="6"/>
      <c r="I17" s="6"/>
      <c r="J17" s="6"/>
      <c r="K17" s="31">
        <f t="shared" ref="K17:K18" si="7">IFERROR(ROUNDDOWN(MIN(G17,I17),-3),"")</f>
        <v>0</v>
      </c>
      <c r="L17" s="31">
        <f t="shared" si="1"/>
        <v>0</v>
      </c>
      <c r="M17" s="31">
        <f>IFERROR(ROUNDDOWN(MIN(K17,L17),-3),"")</f>
        <v>0</v>
      </c>
      <c r="N17" s="1" t="str">
        <f>IFERROR(VLOOKUP(F17,設定用!E:F,2,FALSE),"")</f>
        <v/>
      </c>
      <c r="O17" s="31" t="str">
        <f t="shared" ref="O17:O18" si="8">IFERROR(ROUNDDOWN(M17*N17,-3),"")</f>
        <v/>
      </c>
      <c r="P17" s="21">
        <f t="shared" si="2"/>
        <v>0</v>
      </c>
      <c r="Q17" s="21" t="str" cm="1">
        <f t="array" ref="Q17">_xlfn.IFS(P17=7,"OK",AND(P17&gt;=1,P17&lt;=6),"入力漏れあり",P17&gt;7,"",P17=0,"未入力")</f>
        <v>未入力</v>
      </c>
    </row>
    <row r="18" spans="1:17" ht="50.1" customHeight="1" x14ac:dyDescent="0.2">
      <c r="A18" s="32">
        <v>8</v>
      </c>
      <c r="B18" s="35"/>
      <c r="C18" s="10"/>
      <c r="D18" s="11"/>
      <c r="E18" s="12"/>
      <c r="F18" s="10"/>
      <c r="G18" s="30" t="str">
        <f>IFERROR(VLOOKUP(C18&amp;F18,設定用!I:J,2,FALSE),"")</f>
        <v/>
      </c>
      <c r="H18" s="6"/>
      <c r="I18" s="6"/>
      <c r="J18" s="6"/>
      <c r="K18" s="33">
        <f t="shared" si="7"/>
        <v>0</v>
      </c>
      <c r="L18" s="33">
        <f t="shared" si="1"/>
        <v>0</v>
      </c>
      <c r="M18" s="33">
        <f t="shared" ref="M18" si="9">IFERROR(ROUNDDOWN(MIN(K18,L18),-3),"")</f>
        <v>0</v>
      </c>
      <c r="N18" s="1" t="str">
        <f>IFERROR(VLOOKUP(F18,設定用!E:F,2,FALSE),"")</f>
        <v/>
      </c>
      <c r="O18" s="33" t="str">
        <f t="shared" si="8"/>
        <v/>
      </c>
      <c r="P18" s="21">
        <f t="shared" si="2"/>
        <v>0</v>
      </c>
      <c r="Q18" s="21" t="str" cm="1">
        <f t="array" ref="Q18">_xlfn.IFS(P18=7,"OK",AND(P18&gt;=1,P18&lt;=6),"入力漏れあり",P18&gt;7,"",P18=0,"未入力")</f>
        <v>未入力</v>
      </c>
    </row>
    <row r="19" spans="1:17" ht="50.1" customHeight="1" x14ac:dyDescent="0.2">
      <c r="A19" s="32">
        <v>9</v>
      </c>
      <c r="B19" s="34"/>
      <c r="C19" s="10"/>
      <c r="D19" s="11"/>
      <c r="E19" s="12"/>
      <c r="F19" s="10"/>
      <c r="G19" s="30" t="str">
        <f>IFERROR(VLOOKUP(C19&amp;F19,設定用!I:J,2,FALSE),"")</f>
        <v/>
      </c>
      <c r="H19" s="6"/>
      <c r="I19" s="6"/>
      <c r="J19" s="6"/>
      <c r="K19" s="31">
        <f t="shared" ref="K19:K20" si="10">IFERROR(ROUNDDOWN(MIN(G19,I19),-3),"")</f>
        <v>0</v>
      </c>
      <c r="L19" s="31">
        <f t="shared" si="1"/>
        <v>0</v>
      </c>
      <c r="M19" s="31">
        <f>IFERROR(ROUNDDOWN(MIN(K19,L19),-3),"")</f>
        <v>0</v>
      </c>
      <c r="N19" s="1" t="str">
        <f>IFERROR(VLOOKUP(F19,設定用!E:F,2,FALSE),"")</f>
        <v/>
      </c>
      <c r="O19" s="31" t="str">
        <f t="shared" ref="O19:O20" si="11">IFERROR(ROUNDDOWN(M19*N19,-3),"")</f>
        <v/>
      </c>
      <c r="P19" s="21">
        <f t="shared" si="2"/>
        <v>0</v>
      </c>
      <c r="Q19" s="21" t="str" cm="1">
        <f t="array" ref="Q19">_xlfn.IFS(P19=7,"OK",AND(P19&gt;=1,P19&lt;=6),"入力漏れあり",P19&gt;7,"",P19=0,"未入力")</f>
        <v>未入力</v>
      </c>
    </row>
    <row r="20" spans="1:17" ht="50.1" customHeight="1" x14ac:dyDescent="0.2">
      <c r="A20" s="32">
        <v>10</v>
      </c>
      <c r="B20" s="35"/>
      <c r="C20" s="10"/>
      <c r="D20" s="11"/>
      <c r="E20" s="12"/>
      <c r="F20" s="10"/>
      <c r="G20" s="30" t="str">
        <f>IFERROR(VLOOKUP(C20&amp;F20,設定用!I:J,2,FALSE),"")</f>
        <v/>
      </c>
      <c r="H20" s="6"/>
      <c r="I20" s="6"/>
      <c r="J20" s="6"/>
      <c r="K20" s="33">
        <f t="shared" si="10"/>
        <v>0</v>
      </c>
      <c r="L20" s="33">
        <f t="shared" si="1"/>
        <v>0</v>
      </c>
      <c r="M20" s="33">
        <f t="shared" ref="M20" si="12">IFERROR(ROUNDDOWN(MIN(K20,L20),-3),"")</f>
        <v>0</v>
      </c>
      <c r="N20" s="1" t="str">
        <f>IFERROR(VLOOKUP(F20,設定用!E:F,2,FALSE),"")</f>
        <v/>
      </c>
      <c r="O20" s="33" t="str">
        <f t="shared" si="11"/>
        <v/>
      </c>
      <c r="P20" s="21">
        <f t="shared" si="2"/>
        <v>0</v>
      </c>
      <c r="Q20" s="21" t="str" cm="1">
        <f t="array" ref="Q20">_xlfn.IFS(P20=7,"OK",AND(P20&gt;=1,P20&lt;=6),"入力漏れあり",P20&gt;7,"",P20=0,"未入力")</f>
        <v>未入力</v>
      </c>
    </row>
    <row r="21" spans="1:17" ht="50.1" customHeight="1" x14ac:dyDescent="0.2">
      <c r="A21" s="32">
        <v>11</v>
      </c>
      <c r="B21" s="34"/>
      <c r="C21" s="10"/>
      <c r="D21" s="8"/>
      <c r="E21" s="9"/>
      <c r="F21" s="10"/>
      <c r="G21" s="30" t="str">
        <f>IFERROR(VLOOKUP(C21&amp;F21,設定用!I:J,2,FALSE),"")</f>
        <v/>
      </c>
      <c r="H21" s="5"/>
      <c r="I21" s="5"/>
      <c r="J21" s="5"/>
      <c r="K21" s="31">
        <f>IFERROR(ROUNDDOWN(MIN(G21,I21),-3),"")</f>
        <v>0</v>
      </c>
      <c r="L21" s="31">
        <f t="shared" si="1"/>
        <v>0</v>
      </c>
      <c r="M21" s="31">
        <f>IFERROR(ROUNDDOWN(MIN(K21,L21),-3),"")</f>
        <v>0</v>
      </c>
      <c r="N21" s="1" t="str">
        <f>IFERROR(VLOOKUP(F21,設定用!E:F,2,FALSE),"")</f>
        <v/>
      </c>
      <c r="O21" s="31" t="str">
        <f>IFERROR(ROUNDDOWN(M21*N21,-3),"")</f>
        <v/>
      </c>
      <c r="P21" s="21">
        <f t="shared" si="2"/>
        <v>0</v>
      </c>
      <c r="Q21" s="21" t="str" cm="1">
        <f t="array" ref="Q21">_xlfn.IFS(P21=7,"OK",AND(P21&gt;=1,P21&lt;=6),"入力漏れあり",P21&gt;7,"",P21=0,"未入力")</f>
        <v>未入力</v>
      </c>
    </row>
    <row r="22" spans="1:17" ht="50.1" customHeight="1" x14ac:dyDescent="0.2">
      <c r="A22" s="32">
        <v>12</v>
      </c>
      <c r="B22" s="34"/>
      <c r="C22" s="10"/>
      <c r="D22" s="11"/>
      <c r="E22" s="12"/>
      <c r="F22" s="10"/>
      <c r="G22" s="30" t="str">
        <f>IFERROR(VLOOKUP(C22&amp;F22,設定用!I:J,2,FALSE),"")</f>
        <v/>
      </c>
      <c r="H22" s="6"/>
      <c r="I22" s="6"/>
      <c r="J22" s="6"/>
      <c r="K22" s="31">
        <f t="shared" ref="K22:K23" si="13">IFERROR(ROUNDDOWN(MIN(G22,I22),-3),"")</f>
        <v>0</v>
      </c>
      <c r="L22" s="31">
        <f t="shared" si="1"/>
        <v>0</v>
      </c>
      <c r="M22" s="31">
        <f>IFERROR(ROUNDDOWN(MIN(K22,L22),-3),"")</f>
        <v>0</v>
      </c>
      <c r="N22" s="1" t="str">
        <f>IFERROR(VLOOKUP(F22,設定用!E:F,2,FALSE),"")</f>
        <v/>
      </c>
      <c r="O22" s="31" t="str">
        <f t="shared" ref="O22:O23" si="14">IFERROR(ROUNDDOWN(M22*N22,-3),"")</f>
        <v/>
      </c>
      <c r="P22" s="21">
        <f t="shared" si="2"/>
        <v>0</v>
      </c>
      <c r="Q22" s="21" t="str" cm="1">
        <f t="array" ref="Q22">_xlfn.IFS(P22=7,"OK",AND(P22&gt;=1,P22&lt;=6),"入力漏れあり",P22&gt;7,"",P22=0,"未入力")</f>
        <v>未入力</v>
      </c>
    </row>
    <row r="23" spans="1:17" ht="50.1" customHeight="1" x14ac:dyDescent="0.2">
      <c r="A23" s="32">
        <v>13</v>
      </c>
      <c r="B23" s="35"/>
      <c r="C23" s="10"/>
      <c r="D23" s="11"/>
      <c r="E23" s="12"/>
      <c r="F23" s="10"/>
      <c r="G23" s="30" t="str">
        <f>IFERROR(VLOOKUP(C23&amp;F23,設定用!I:J,2,FALSE),"")</f>
        <v/>
      </c>
      <c r="H23" s="6"/>
      <c r="I23" s="6"/>
      <c r="J23" s="6"/>
      <c r="K23" s="33">
        <f t="shared" si="13"/>
        <v>0</v>
      </c>
      <c r="L23" s="33">
        <f t="shared" si="1"/>
        <v>0</v>
      </c>
      <c r="M23" s="33">
        <f t="shared" ref="M23" si="15">IFERROR(ROUNDDOWN(MIN(K23,L23),-3),"")</f>
        <v>0</v>
      </c>
      <c r="N23" s="1" t="str">
        <f>IFERROR(VLOOKUP(F23,設定用!E:F,2,FALSE),"")</f>
        <v/>
      </c>
      <c r="O23" s="33" t="str">
        <f t="shared" si="14"/>
        <v/>
      </c>
      <c r="P23" s="21">
        <f t="shared" si="2"/>
        <v>0</v>
      </c>
      <c r="Q23" s="21" t="str" cm="1">
        <f t="array" ref="Q23">_xlfn.IFS(P23=7,"OK",AND(P23&gt;=1,P23&lt;=6),"入力漏れあり",P23&gt;7,"",P23=0,"未入力")</f>
        <v>未入力</v>
      </c>
    </row>
  </sheetData>
  <mergeCells count="3">
    <mergeCell ref="A2:O2"/>
    <mergeCell ref="B6:D6"/>
    <mergeCell ref="B7:D7"/>
  </mergeCells>
  <phoneticPr fontId="1"/>
  <conditionalFormatting sqref="Q11:Q23">
    <cfRule type="cellIs" dxfId="0" priority="1" operator="equal">
      <formula>"入力漏れあり"</formula>
    </cfRule>
  </conditionalFormatting>
  <dataValidations xWindow="254" yWindow="617" count="3">
    <dataValidation type="whole" operator="greaterThanOrEqual" allowBlank="1" showErrorMessage="1" error="数字で入力してください" sqref="H11:J23" xr:uid="{CDB326E5-13A8-4C58-AE2B-B8986971E5C1}">
      <formula1>0</formula1>
    </dataValidation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D11:D23" xr:uid="{3BD6DDC4-9E4C-4842-962E-71A7E4FDFEFA}">
      <formula1>10</formula1>
    </dataValidation>
    <dataValidation imeMode="hiragana" allowBlank="1" showInputMessage="1" showErrorMessage="1" sqref="E11:E23 B7" xr:uid="{E861251F-D9FB-422F-AA16-5E4CF33F6C88}"/>
  </dataValidations>
  <pageMargins left="0.51181102362204722" right="0.31496062992125984" top="0.55118110236220474" bottom="0.35433070866141736" header="0.31496062992125984" footer="0.31496062992125984"/>
  <pageSetup paperSize="9" scale="57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254" yWindow="617" count="2">
        <x14:dataValidation type="list" allowBlank="1" showInputMessage="1" showErrorMessage="1" xr:uid="{18557A88-6D3C-40E2-BD17-5EA01E883F88}">
          <x14:formula1>
            <xm:f>設定用!$B$2:$B$4</xm:f>
          </x14:formula1>
          <xm:sqref>C11:C23</xm:sqref>
        </x14:dataValidation>
        <x14:dataValidation type="list" allowBlank="1" showInputMessage="1" showErrorMessage="1" xr:uid="{687089AA-0B55-4B8B-ABE0-9EAEF11D6D8B}">
          <x14:formula1>
            <xm:f>設定用!$E$2:$E$5</xm:f>
          </x14:formula1>
          <xm:sqref>F11:F23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4200-3400-4F07-A0F0-913C68F63760}">
  <dimension ref="A1:J31"/>
  <sheetViews>
    <sheetView showGridLines="0" workbookViewId="0">
      <selection activeCell="B37" sqref="B37"/>
    </sheetView>
  </sheetViews>
  <sheetFormatPr defaultRowHeight="13.2" x14ac:dyDescent="0.2"/>
  <cols>
    <col min="1" max="1" width="3.88671875" bestFit="1" customWidth="1"/>
    <col min="2" max="2" width="38.88671875" bestFit="1" customWidth="1"/>
    <col min="3" max="3" width="3.88671875" customWidth="1"/>
    <col min="4" max="4" width="3.6640625" bestFit="1" customWidth="1"/>
    <col min="5" max="5" width="30.88671875" bestFit="1" customWidth="1"/>
    <col min="6" max="6" width="7.44140625" bestFit="1" customWidth="1"/>
    <col min="7" max="7" width="4.44140625" customWidth="1"/>
    <col min="8" max="8" width="5.77734375" bestFit="1" customWidth="1"/>
    <col min="9" max="9" width="68.109375" customWidth="1"/>
    <col min="10" max="10" width="13.21875" customWidth="1"/>
  </cols>
  <sheetData>
    <row r="1" spans="1:10" x14ac:dyDescent="0.2">
      <c r="A1" s="4" t="s">
        <v>23</v>
      </c>
      <c r="B1" s="4" t="s">
        <v>0</v>
      </c>
      <c r="D1" s="4" t="s">
        <v>23</v>
      </c>
      <c r="E1" s="4" t="s">
        <v>19</v>
      </c>
      <c r="F1" s="4" t="s">
        <v>24</v>
      </c>
      <c r="H1" s="15" t="s">
        <v>23</v>
      </c>
      <c r="I1" s="15" t="s">
        <v>28</v>
      </c>
      <c r="J1" s="15" t="s">
        <v>20</v>
      </c>
    </row>
    <row r="2" spans="1:10" x14ac:dyDescent="0.2">
      <c r="A2" s="3">
        <v>1</v>
      </c>
      <c r="B2" s="3" t="s">
        <v>14</v>
      </c>
      <c r="D2" s="3">
        <v>1</v>
      </c>
      <c r="E2" s="3" t="s">
        <v>15</v>
      </c>
      <c r="F2" s="1">
        <v>0.16666666666666666</v>
      </c>
      <c r="H2" s="17" t="s">
        <v>29</v>
      </c>
      <c r="I2" s="16" t="str">
        <f>B2&amp;E2</f>
        <v>初期導入(交付要綱第2条1項1号の事業)大規模病院（病床数200床以上）</v>
      </c>
      <c r="J2" s="13">
        <v>4866000</v>
      </c>
    </row>
    <row r="3" spans="1:10" x14ac:dyDescent="0.2">
      <c r="A3" s="3">
        <v>2</v>
      </c>
      <c r="B3" s="3" t="s">
        <v>21</v>
      </c>
      <c r="D3" s="3">
        <v>2</v>
      </c>
      <c r="E3" s="3" t="s">
        <v>16</v>
      </c>
      <c r="F3" s="2">
        <v>0.16666666666666666</v>
      </c>
      <c r="H3" s="17" t="s">
        <v>30</v>
      </c>
      <c r="I3" s="16" t="str">
        <f>B2&amp;E3</f>
        <v>初期導入(交付要綱第2条1項1号の事業)病院（病床数200床未満）</v>
      </c>
      <c r="J3" s="13">
        <v>3259000</v>
      </c>
    </row>
    <row r="4" spans="1:10" x14ac:dyDescent="0.2">
      <c r="A4" s="3">
        <v>3</v>
      </c>
      <c r="B4" s="3" t="s">
        <v>22</v>
      </c>
      <c r="D4" s="3">
        <v>3</v>
      </c>
      <c r="E4" s="3" t="s">
        <v>17</v>
      </c>
      <c r="F4" s="2">
        <v>0.25</v>
      </c>
      <c r="H4" s="17" t="s">
        <v>31</v>
      </c>
      <c r="I4" s="16" t="str">
        <f>B2&amp;E4</f>
        <v>初期導入(交付要綱第2条1項1号の事業)診療所</v>
      </c>
      <c r="J4" s="13">
        <v>388000</v>
      </c>
    </row>
    <row r="5" spans="1:10" x14ac:dyDescent="0.2">
      <c r="A5" s="3">
        <v>4</v>
      </c>
      <c r="B5" s="3"/>
      <c r="D5" s="3">
        <v>4</v>
      </c>
      <c r="E5" s="3" t="s">
        <v>18</v>
      </c>
      <c r="F5" s="2">
        <v>0.25</v>
      </c>
      <c r="H5" s="17" t="s">
        <v>32</v>
      </c>
      <c r="I5" s="16" t="str">
        <f>B2&amp;E5</f>
        <v>初期導入(交付要綱第2条1項1号の事業)薬局</v>
      </c>
      <c r="J5" s="13">
        <v>388000</v>
      </c>
    </row>
    <row r="6" spans="1:10" x14ac:dyDescent="0.2">
      <c r="A6" s="3">
        <v>5</v>
      </c>
      <c r="B6" s="3"/>
      <c r="D6" s="3">
        <v>5</v>
      </c>
      <c r="E6" s="3"/>
      <c r="F6" s="14"/>
      <c r="H6" s="17" t="s">
        <v>33</v>
      </c>
      <c r="I6" s="16" t="str">
        <f>B3&amp;E2</f>
        <v>新機能(交付要綱第2条1項2号の事業)大規模病院（病床数200床以上）</v>
      </c>
      <c r="J6" s="13">
        <v>1356000</v>
      </c>
    </row>
    <row r="7" spans="1:10" x14ac:dyDescent="0.2">
      <c r="A7" s="3">
        <v>6</v>
      </c>
      <c r="B7" s="3"/>
      <c r="D7" s="3">
        <v>6</v>
      </c>
      <c r="E7" s="3"/>
      <c r="F7" s="14"/>
      <c r="H7" s="17" t="s">
        <v>34</v>
      </c>
      <c r="I7" s="16" t="str">
        <f>B3&amp;E3</f>
        <v>新機能(交付要綱第2条1項2号の事業)病院（病床数200床未満）</v>
      </c>
      <c r="J7" s="13">
        <v>1002000</v>
      </c>
    </row>
    <row r="8" spans="1:10" x14ac:dyDescent="0.2">
      <c r="A8" s="3">
        <v>7</v>
      </c>
      <c r="B8" s="3"/>
      <c r="D8" s="3">
        <v>7</v>
      </c>
      <c r="E8" s="3"/>
      <c r="F8" s="14"/>
      <c r="H8" s="17" t="s">
        <v>35</v>
      </c>
      <c r="I8" s="16" t="str">
        <f>B3&amp;E4</f>
        <v>新機能(交付要綱第2条1項2号の事業)診療所</v>
      </c>
      <c r="J8" s="13">
        <v>245000</v>
      </c>
    </row>
    <row r="9" spans="1:10" x14ac:dyDescent="0.2">
      <c r="A9" s="3">
        <v>8</v>
      </c>
      <c r="B9" s="3"/>
      <c r="D9" s="3">
        <v>8</v>
      </c>
      <c r="E9" s="3"/>
      <c r="F9" s="14"/>
      <c r="H9" s="17" t="s">
        <v>36</v>
      </c>
      <c r="I9" s="16" t="str">
        <f>B3&amp;E5</f>
        <v>新機能(交付要綱第2条1項2号の事業)薬局</v>
      </c>
      <c r="J9" s="13">
        <v>256000</v>
      </c>
    </row>
    <row r="10" spans="1:10" x14ac:dyDescent="0.2">
      <c r="A10" s="3">
        <v>9</v>
      </c>
      <c r="B10" s="3"/>
      <c r="D10" s="3">
        <v>9</v>
      </c>
      <c r="E10" s="3"/>
      <c r="F10" s="14"/>
      <c r="H10" s="17" t="s">
        <v>37</v>
      </c>
      <c r="I10" s="16" t="str">
        <f>B4&amp;E2</f>
        <v>併用(交付要綱第2条1項3号の事業)大規模病院（病床数200床以上）</v>
      </c>
      <c r="J10" s="13">
        <v>6022000</v>
      </c>
    </row>
    <row r="11" spans="1:10" x14ac:dyDescent="0.2">
      <c r="A11" s="3">
        <v>10</v>
      </c>
      <c r="B11" s="3"/>
      <c r="D11" s="3">
        <v>10</v>
      </c>
      <c r="E11" s="3"/>
      <c r="F11" s="14"/>
      <c r="H11" s="17" t="s">
        <v>38</v>
      </c>
      <c r="I11" s="16" t="str">
        <f>B4&amp;E3</f>
        <v>併用(交付要綱第2条1項3号の事業)病院（病床数200床未満）</v>
      </c>
      <c r="J11" s="13">
        <v>4059000</v>
      </c>
    </row>
    <row r="12" spans="1:10" x14ac:dyDescent="0.2">
      <c r="A12" s="3">
        <v>11</v>
      </c>
      <c r="B12" s="3"/>
      <c r="D12" s="3">
        <v>11</v>
      </c>
      <c r="E12" s="3"/>
      <c r="F12" s="14"/>
      <c r="H12" s="17" t="s">
        <v>39</v>
      </c>
      <c r="I12" s="16" t="str">
        <f>B4&amp;E4</f>
        <v>併用(交付要綱第2条1項3号の事業)診療所</v>
      </c>
      <c r="J12" s="13">
        <v>542000</v>
      </c>
    </row>
    <row r="13" spans="1:10" x14ac:dyDescent="0.2">
      <c r="A13" s="3">
        <v>12</v>
      </c>
      <c r="B13" s="3"/>
      <c r="D13" s="3">
        <v>12</v>
      </c>
      <c r="E13" s="3"/>
      <c r="F13" s="14"/>
      <c r="H13" s="17" t="s">
        <v>40</v>
      </c>
      <c r="I13" s="16" t="str">
        <f>B4&amp;E5</f>
        <v>併用(交付要綱第2条1項3号の事業)薬局</v>
      </c>
      <c r="J13" s="13">
        <v>553000</v>
      </c>
    </row>
    <row r="14" spans="1:10" x14ac:dyDescent="0.2">
      <c r="A14" s="3">
        <v>13</v>
      </c>
      <c r="B14" s="3"/>
      <c r="D14" s="3">
        <v>13</v>
      </c>
      <c r="E14" s="3"/>
      <c r="F14" s="14"/>
      <c r="H14" s="18"/>
      <c r="I14" s="19"/>
      <c r="J14" s="18"/>
    </row>
    <row r="15" spans="1:10" x14ac:dyDescent="0.2">
      <c r="A15" s="3">
        <v>14</v>
      </c>
      <c r="B15" s="3"/>
      <c r="D15" s="3">
        <v>14</v>
      </c>
      <c r="E15" s="3"/>
      <c r="F15" s="14"/>
      <c r="I15" s="20"/>
    </row>
    <row r="16" spans="1:10" x14ac:dyDescent="0.2">
      <c r="A16" s="3">
        <v>15</v>
      </c>
      <c r="B16" s="3"/>
      <c r="D16" s="3">
        <v>15</v>
      </c>
      <c r="E16" s="3"/>
      <c r="F16" s="14"/>
      <c r="I16" s="20"/>
    </row>
    <row r="17" spans="1:9" x14ac:dyDescent="0.2">
      <c r="A17" s="3">
        <v>16</v>
      </c>
      <c r="B17" s="3"/>
      <c r="D17" s="3">
        <v>16</v>
      </c>
      <c r="E17" s="3"/>
      <c r="F17" s="14"/>
      <c r="I17" s="20"/>
    </row>
    <row r="18" spans="1:9" x14ac:dyDescent="0.2">
      <c r="A18" s="3">
        <v>17</v>
      </c>
      <c r="B18" s="3"/>
      <c r="D18" s="3">
        <v>17</v>
      </c>
      <c r="E18" s="3"/>
      <c r="F18" s="14"/>
      <c r="I18" s="20"/>
    </row>
    <row r="19" spans="1:9" x14ac:dyDescent="0.2">
      <c r="A19" s="3">
        <v>18</v>
      </c>
      <c r="B19" s="3"/>
      <c r="D19" s="3">
        <v>18</v>
      </c>
      <c r="E19" s="3"/>
      <c r="F19" s="14"/>
      <c r="I19" s="20"/>
    </row>
    <row r="20" spans="1:9" x14ac:dyDescent="0.2">
      <c r="A20" s="3">
        <v>19</v>
      </c>
      <c r="B20" s="3"/>
      <c r="D20" s="3">
        <v>19</v>
      </c>
      <c r="E20" s="3"/>
      <c r="F20" s="14"/>
      <c r="I20" s="20"/>
    </row>
    <row r="21" spans="1:9" x14ac:dyDescent="0.2">
      <c r="A21" s="3">
        <v>20</v>
      </c>
      <c r="B21" s="3"/>
      <c r="D21" s="3">
        <v>20</v>
      </c>
      <c r="E21" s="3"/>
      <c r="F21" s="14"/>
      <c r="I21" s="20"/>
    </row>
    <row r="22" spans="1:9" x14ac:dyDescent="0.2">
      <c r="A22" s="3">
        <v>21</v>
      </c>
      <c r="B22" s="3"/>
      <c r="D22" s="3">
        <v>21</v>
      </c>
      <c r="E22" s="3"/>
      <c r="F22" s="14"/>
      <c r="I22" s="20"/>
    </row>
    <row r="23" spans="1:9" x14ac:dyDescent="0.2">
      <c r="A23" s="3">
        <v>22</v>
      </c>
      <c r="B23" s="3"/>
      <c r="D23" s="3">
        <v>22</v>
      </c>
      <c r="E23" s="3"/>
      <c r="F23" s="14"/>
      <c r="I23" s="20"/>
    </row>
    <row r="24" spans="1:9" x14ac:dyDescent="0.2">
      <c r="A24" s="3">
        <v>23</v>
      </c>
      <c r="B24" s="3"/>
      <c r="D24" s="3">
        <v>23</v>
      </c>
      <c r="E24" s="3"/>
      <c r="F24" s="14"/>
      <c r="I24" s="20"/>
    </row>
    <row r="25" spans="1:9" x14ac:dyDescent="0.2">
      <c r="A25" s="3">
        <v>24</v>
      </c>
      <c r="B25" s="3"/>
      <c r="D25" s="3">
        <v>24</v>
      </c>
      <c r="E25" s="3"/>
      <c r="F25" s="14"/>
      <c r="I25" s="20"/>
    </row>
    <row r="26" spans="1:9" x14ac:dyDescent="0.2">
      <c r="A26" s="3">
        <v>25</v>
      </c>
      <c r="B26" s="3"/>
      <c r="D26" s="3">
        <v>25</v>
      </c>
      <c r="E26" s="3"/>
      <c r="F26" s="14"/>
      <c r="I26" s="20"/>
    </row>
    <row r="27" spans="1:9" x14ac:dyDescent="0.2">
      <c r="A27" s="3">
        <v>26</v>
      </c>
      <c r="B27" s="3"/>
      <c r="D27" s="3">
        <v>26</v>
      </c>
      <c r="E27" s="3"/>
      <c r="F27" s="14"/>
      <c r="I27" s="20"/>
    </row>
    <row r="28" spans="1:9" x14ac:dyDescent="0.2">
      <c r="A28" s="3">
        <v>27</v>
      </c>
      <c r="B28" s="3"/>
      <c r="D28" s="3">
        <v>27</v>
      </c>
      <c r="E28" s="3"/>
      <c r="F28" s="14"/>
      <c r="I28" s="20"/>
    </row>
    <row r="29" spans="1:9" x14ac:dyDescent="0.2">
      <c r="A29" s="3">
        <v>28</v>
      </c>
      <c r="B29" s="3"/>
      <c r="D29" s="3">
        <v>28</v>
      </c>
      <c r="E29" s="3"/>
      <c r="F29" s="14"/>
      <c r="I29" s="20"/>
    </row>
    <row r="30" spans="1:9" x14ac:dyDescent="0.2">
      <c r="A30" s="3">
        <v>29</v>
      </c>
      <c r="B30" s="3"/>
      <c r="D30" s="3">
        <v>29</v>
      </c>
      <c r="E30" s="3"/>
      <c r="F30" s="14"/>
      <c r="I30" s="20"/>
    </row>
    <row r="31" spans="1:9" x14ac:dyDescent="0.2">
      <c r="A31" s="3">
        <v>30</v>
      </c>
      <c r="B31" s="3"/>
      <c r="D31" s="3">
        <v>30</v>
      </c>
      <c r="E31" s="3"/>
      <c r="F31" s="14"/>
      <c r="I31" s="20"/>
    </row>
  </sheetData>
  <phoneticPr fontId="1"/>
  <dataValidations count="1">
    <dataValidation allowBlank="1" showInputMessage="1" showErrorMessage="1" promptTitle="事業区分＆施設区分" prompt="２項目を連結する計算式です_x000a_" sqref="I2:I13" xr:uid="{39FA23EB-6953-4BBC-A990-D36A77AB8B46}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経費所要額（精算額）調書</vt:lpstr>
      <vt:lpstr>記入例</vt:lpstr>
      <vt:lpstr>設定用</vt:lpstr>
      <vt:lpstr>記入例!Print_Area</vt:lpstr>
      <vt:lpstr>'経費所要額（精算額）調書'!Print_Area</vt:lpstr>
      <vt:lpstr>記入例!Print_Titles</vt:lpstr>
      <vt:lpstr>'経費所要額（精算額）調書'!Print_Titles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2024-08-28T04:17:03Z</dcterms:created>
  <dcterms:modified xsi:type="dcterms:W3CDTF">2025-09-08T04:21:06Z</dcterms:modified>
</cp:coreProperties>
</file>